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12_霧島市(○)\"/>
    </mc:Choice>
  </mc:AlternateContent>
  <bookViews>
    <workbookView xWindow="20430" yWindow="-60" windowWidth="28920" windowHeight="15720" activeTab="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W102" i="12" l="1"/>
  <c r="CR102" i="12"/>
  <c r="AF8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l="1"/>
  <c r="AM37" i="10" l="1"/>
  <c r="BE34" i="10" s="1"/>
  <c r="BW34" i="10"/>
  <c r="BW35" i="10" s="1"/>
  <c r="BW36" i="10" s="1"/>
  <c r="BW37" i="10" s="1"/>
  <c r="BW38" i="10" s="1"/>
  <c r="BW39" i="10" s="1"/>
  <c r="CO34" i="10" l="1"/>
  <c r="CO35" i="10" s="1"/>
  <c r="CO36" i="10" s="1"/>
</calcChain>
</file>

<file path=xl/sharedStrings.xml><?xml version="1.0" encoding="utf-8"?>
<sst xmlns="http://schemas.openxmlformats.org/spreadsheetml/2006/main" count="1137" uniqueCount="602">
  <si>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</si>
  <si>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</si>
  <si>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</si>
  <si>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</si>
  <si>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</si>
  <si>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</si>
  <si>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</si>
  <si>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</si>
  <si>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</si>
  <si>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</si>
  <si>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</si>
  <si>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</si>
  <si>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</si>
  <si>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</si>
  <si>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</si>
  <si>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</si>
  <si>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</si>
  <si>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</si>
  <si>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</si>
  <si>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</si>
  <si>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</si>
  <si>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</si>
  <si>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</si>
  <si>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</si>
  <si>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</si>
  <si>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</si>
  <si>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</si>
  <si>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</si>
  <si>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</si>
  <si>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</si>
  <si>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</si>
  <si>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</si>
  <si>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</si>
  <si>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</si>
  <si>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</si>
  <si>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</si>
  <si>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</si>
  <si>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</si>
  <si>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</si>
  <si>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</si>
  <si>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</si>
  <si>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</si>
  <si>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</si>
  <si>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</si>
  <si>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</si>
  <si>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</si>
  <si>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</si>
  <si>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</si>
  <si>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</si>
  <si>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</si>
  <si>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</si>
  <si>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</si>
  <si>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</si>
  <si>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</si>
  <si>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</si>
  <si>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</si>
  <si>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</si>
  <si>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</si>
  <si>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</si>
  <si>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</si>
  <si>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</si>
  <si>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</si>
  <si>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</si>
  <si>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</si>
  <si>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</si>
  <si>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</si>
  <si>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</si>
  <si>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</si>
  <si>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</si>
  <si>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</si>
  <si>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</si>
  <si>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</si>
  <si>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</si>
  <si>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</si>
  <si>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</si>
  <si>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</si>
  <si>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</si>
  <si>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</si>
  <si>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</si>
  <si>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</si>
  <si>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</si>
  <si>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</si>
  <si>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</si>
  <si>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</si>
  <si>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</si>
  <si>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</si>
  <si>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</si>
  <si>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</si>
  <si>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</si>
  <si>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</si>
  <si>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</si>
  <si>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</si>
  <si>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</si>
  <si>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</si>
  <si>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</si>
  <si>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</si>
  <si>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</si>
  <si>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</si>
  <si>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</si>
  <si>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</si>
  <si>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</si>
  <si>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</si>
  <si>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</si>
  <si>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</si>
  <si>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</si>
  <si>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</si>
  <si>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</si>
  <si>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</si>
  <si>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</si>
  <si>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</si>
  <si>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</si>
  <si>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</si>
  <si>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</si>
  <si>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</si>
  <si>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</si>
  <si>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</si>
  <si>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</si>
  <si>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</si>
  <si>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</si>
  <si>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</si>
  <si>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</si>
  <si>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</si>
  <si>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</si>
  <si>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</si>
  <si>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</si>
  <si>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</si>
  <si>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</si>
  <si>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</si>
  <si>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</si>
  <si>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</si>
  <si>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</si>
  <si>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</si>
  <si>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</si>
  <si>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</si>
  <si>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</si>
  <si>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</si>
  <si>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</si>
  <si>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</si>
  <si>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</si>
  <si>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</si>
  <si>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</si>
  <si>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</si>
  <si>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</si>
  <si>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</si>
  <si>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</si>
  <si>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</si>
  <si>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</si>
  <si>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</si>
  <si>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</si>
  <si>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</si>
  <si>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</si>
  <si>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</si>
  <si>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</si>
  <si>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</si>
  <si>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</si>
  <si>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</si>
  <si>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</si>
  <si>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</si>
  <si>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</si>
  <si>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</si>
  <si>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</si>
  <si>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</si>
  <si>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</si>
  <si>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</si>
  <si>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</si>
  <si>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</si>
  <si>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</si>
  <si>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</si>
  <si>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</si>
  <si>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</si>
  <si>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</si>
  <si>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</si>
  <si>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</si>
  <si>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</si>
  <si>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</si>
  <si>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</si>
  <si>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</si>
  <si>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</si>
  <si>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</si>
  <si>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</si>
  <si>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</si>
  <si>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</si>
  <si>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</si>
  <si>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</si>
  <si>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</si>
  <si>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</si>
  <si>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</si>
  <si>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</si>
  <si>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</si>
  <si>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</si>
  <si>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</si>
  <si>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</si>
  <si>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</si>
  <si>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</si>
  <si>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</si>
  <si>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</si>
  <si>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</si>
  <si>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</si>
  <si>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</si>
  <si>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</si>
  <si>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</si>
  <si>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</si>
  <si>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</si>
  <si>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</si>
  <si>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</si>
  <si>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</si>
  <si>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</si>
  <si>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</si>
  <si>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</si>
  <si>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</si>
  <si>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</si>
  <si>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</si>
  <si>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</si>
  <si>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</si>
  <si>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</si>
  <si>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鹿児島県霧島市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</si>
  <si>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</si>
  <si>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</si>
  <si>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</si>
  <si>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</si>
  <si>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</si>
  <si>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</si>
  <si>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</si>
  <si>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</si>
  <si>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</si>
  <si>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</si>
  <si>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</si>
  <si>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</si>
  <si>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</si>
  <si>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</si>
  <si>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</si>
  <si>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</si>
  <si>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</si>
  <si>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</si>
  <si>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</si>
  <si>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</si>
  <si>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</si>
  <si>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</si>
  <si>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</si>
  <si>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</si>
  <si>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</si>
  <si>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</si>
  <si>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</si>
  <si>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</si>
  <si>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</si>
  <si>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</si>
  <si>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</si>
  <si>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</si>
  <si>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</si>
  <si>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</si>
  <si>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</si>
  <si>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</si>
  <si>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</si>
  <si>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</si>
  <si>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</si>
  <si>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</si>
  <si>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</si>
  <si>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</si>
  <si>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</si>
  <si>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</si>
  <si>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</si>
  <si>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</si>
  <si>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</si>
  <si>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</si>
  <si>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</si>
  <si>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</si>
  <si>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</si>
  <si>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</si>
  <si>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</si>
  <si>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</si>
  <si>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</si>
  <si>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</si>
  <si>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</si>
  <si>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</si>
  <si>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</si>
  <si>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</si>
  <si>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</si>
  <si>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</si>
  <si>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</si>
  <si>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</si>
  <si>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</si>
  <si>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</si>
  <si>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</si>
  <si>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</si>
  <si>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</si>
  <si>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</si>
  <si>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</si>
  <si>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</si>
  <si>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</si>
  <si>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</si>
  <si>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</si>
  <si>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</si>
  <si>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</si>
  <si>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</si>
  <si>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</si>
  <si>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</si>
  <si>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</si>
  <si>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</si>
  <si>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</si>
  <si>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</si>
  <si>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</si>
  <si>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</si>
  <si>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</si>
  <si>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</si>
  <si>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</si>
  <si>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</si>
  <si>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</si>
  <si>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</si>
  <si>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</si>
  <si>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</si>
  <si>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</si>
  <si>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</si>
  <si>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</si>
  <si>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</si>
  <si>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</si>
  <si>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</si>
  <si>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</si>
  <si>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</si>
  <si>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</si>
  <si>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</si>
  <si>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</si>
  <si>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</si>
  <si>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</si>
  <si>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</si>
  <si>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</si>
  <si>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</si>
  <si>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</si>
  <si>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</si>
  <si>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</si>
  <si>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</si>
  <si>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</si>
  <si>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</si>
  <si>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</si>
  <si>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</si>
  <si>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</si>
  <si>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</si>
  <si>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</si>
  <si>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</si>
  <si>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</si>
  <si>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</si>
  <si>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</si>
  <si>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</si>
  <si>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</si>
  <si>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</si>
  <si>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</si>
  <si>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</si>
  <si>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</si>
  <si>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</si>
  <si>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</si>
  <si>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</si>
  <si>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</si>
  <si>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</si>
  <si>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</si>
  <si>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</si>
  <si>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</si>
  <si>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</si>
  <si>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</si>
  <si>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</si>
  <si>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</si>
  <si>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</si>
  <si>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</si>
  <si>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</si>
  <si>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</si>
  <si>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</si>
  <si>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</si>
  <si>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</si>
  <si>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</si>
  <si>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</si>
  <si>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</si>
  <si>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鹿児島県霧島市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</si>
  <si>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</si>
  <si>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</si>
  <si>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</si>
  <si>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</si>
  <si>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</si>
  <si>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</si>
  <si>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</si>
  <si>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</si>
  <si>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</si>
  <si>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</si>
  <si>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</si>
  <si>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</si>
  <si>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</si>
  <si>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</si>
  <si>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</si>
  <si>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</si>
  <si>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</si>
  <si>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</si>
  <si>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</si>
  <si>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</si>
  <si>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</si>
  <si>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</si>
  <si>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</si>
  <si>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</si>
  <si>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</si>
  <si>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</si>
  <si>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</si>
  <si>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</si>
  <si>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</si>
  <si>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</si>
  <si>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</si>
  <si>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</si>
  <si>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</si>
  <si>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</si>
  <si>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</si>
  <si>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</si>
  <si>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</si>
  <si>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</si>
  <si>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</si>
  <si>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</si>
  <si>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</si>
  <si>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</si>
  <si>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</si>
  <si>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</si>
  <si>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</si>
  <si>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</si>
  <si>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</si>
  <si>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</si>
  <si>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</si>
  <si>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</si>
  <si>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</si>
  <si>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</si>
  <si>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</si>
  <si>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</si>
  <si>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</si>
  <si>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</si>
  <si>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</si>
  <si>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</si>
  <si>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</si>
  <si>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</si>
  <si>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</si>
  <si>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</si>
  <si>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</si>
  <si>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</si>
  <si>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</si>
  <si>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</si>
  <si>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</si>
  <si>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</si>
  <si>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</si>
  <si>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</si>
  <si>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</si>
  <si>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</si>
  <si>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</si>
  <si>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</si>
  <si>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</si>
  <si>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</si>
  <si>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</si>
  <si>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</si>
  <si>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</si>
  <si>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</si>
  <si>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</si>
  <si>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</si>
  <si>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</si>
  <si>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</si>
  <si>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</si>
  <si>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</si>
  <si>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</si>
  <si>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</si>
  <si>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</si>
  <si>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</si>
  <si>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</si>
  <si>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</si>
  <si>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</si>
  <si>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</si>
  <si>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</si>
  <si>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</si>
  <si>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</si>
  <si>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</si>
  <si>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</si>
  <si>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</si>
  <si>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</si>
  <si>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</si>
  <si>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</si>
  <si>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</si>
  <si>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</si>
  <si>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</si>
  <si>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</si>
  <si>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</si>
  <si>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</si>
  <si>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</si>
  <si>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</si>
  <si>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</si>
  <si>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</si>
  <si>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</si>
  <si>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</si>
  <si>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</si>
  <si>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</si>
  <si>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</si>
  <si>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</si>
  <si>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</si>
  <si>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</si>
  <si>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</si>
  <si>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</si>
  <si>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</si>
  <si>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</si>
  <si>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</si>
  <si>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</si>
  <si>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</si>
  <si>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</si>
  <si>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</si>
  <si>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</si>
  <si>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</si>
  <si>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</si>
  <si>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</si>
  <si>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</si>
  <si>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</si>
  <si>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</si>
  <si>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</si>
  <si>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</si>
  <si>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</si>
  <si>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</si>
  <si>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</si>
  <si>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</si>
  <si>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</si>
  <si>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</si>
  <si>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</si>
  <si>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</si>
  <si>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</si>
  <si>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</si>
  <si>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</si>
  <si>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</si>
  <si>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</si>
  <si>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</si>
  <si>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</si>
  <si>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</si>
  <si>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</si>
  <si>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</si>
  <si>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</si>
  <si>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</si>
  <si>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</si>
  <si>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</si>
  <si>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</si>
  <si>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</si>
  <si>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</si>
  <si>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</si>
  <si>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</si>
  <si>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</si>
  <si>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</si>
  <si>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</si>
  <si>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</si>
  <si>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</si>
  <si>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</si>
  <si>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</si>
  <si>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</si>
  <si>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</si>
  <si>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</si>
  <si>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</si>
  <si>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</si>
  <si>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</si>
  <si>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</si>
  <si>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</si>
  <si>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</si>
  <si>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</si>
  <si>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</si>
  <si>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</si>
  <si>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</si>
  <si>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</si>
  <si>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</si>
  <si>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</si>
  <si>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</si>
  <si>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</si>
  <si>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</si>
  <si>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3.71</t>
  </si>
  <si>
    <t>▲ 0.90</t>
  </si>
  <si>
    <t>▲ 3.51</t>
  </si>
  <si>
    <t>▲ 0.80</t>
  </si>
  <si>
    <t>水道事業会計</t>
  </si>
  <si>
    <t>一般会計</t>
  </si>
  <si>
    <t>病院事業会計</t>
  </si>
  <si>
    <t>介護保険特別会計</t>
  </si>
  <si>
    <t>下水道事業会計</t>
  </si>
  <si>
    <t>国民健康保険特別会計</t>
  </si>
  <si>
    <t>▲ 1.16</t>
  </si>
  <si>
    <t>工業用水道事業会計</t>
  </si>
  <si>
    <t>交通災害共済事業特別会計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</si>
  <si>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</si>
  <si>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</si>
  <si>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</si>
  <si>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</si>
  <si>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</si>
  <si>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</si>
  <si>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</si>
  <si>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</si>
  <si>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霧島市土地開発公社</t>
  </si>
  <si>
    <t>霧島市施設管理公社</t>
  </si>
  <si>
    <t>霧島神話の里公園</t>
  </si>
  <si>
    <t>○</t>
  </si>
  <si>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</si>
  <si>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</si>
  <si>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</si>
  <si>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</si>
  <si>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</si>
  <si>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</si>
  <si>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特定建設事業基金</t>
  </si>
  <si>
    <t>ふるさときばいやんせ基金</t>
  </si>
  <si>
    <t>まちづくり基金</t>
  </si>
  <si>
    <t>衛生施設整備基金</t>
  </si>
  <si>
    <t>地域福祉基金</t>
    <rPh sb="0" eb="6">
      <t>チイキフクシキキン</t>
    </rPh>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</si>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</sst>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0B76-47AC-B540-476F4D3CD6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78586</c:v>
                </c:pt>
                <c:pt idx="1">
                  <c:v>52911</c:v>
                </c:pt>
                <c:pt idx="2">
                  <c:v>71121</c:v>
                </c:pt>
                <c:pt idx="3">
                  <c:v>76742</c:v>
                </c:pt>
                <c:pt idx="4">
                  <c:v>62927</c:v>
                </c:pt>
              </c:numCache>
            </c:numRef>
          </c:val>
          <c:smooth val="0"/>
          <c:extLst>
            <c:ext xmlns:c16="http://schemas.microsoft.com/office/drawing/2014/chart" uri="{C3380CC4-5D6E-409C-BE32-E72D297353CC}">
              <c16:uniqueId val="{00000001-0B76-47AC-B540-476F4D3CD6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4.4400000000000004</c:v>
                </c:pt>
                <c:pt idx="1">
                  <c:v>6.85</c:v>
                </c:pt>
                <c:pt idx="2">
                  <c:v>5.83</c:v>
                </c:pt>
                <c:pt idx="3">
                  <c:v>7.9</c:v>
                </c:pt>
                <c:pt idx="4">
                  <c:v>8.86</c:v>
                </c:pt>
              </c:numCache>
            </c:numRef>
          </c:val>
          <c:extLst>
            <c:ext xmlns:c16="http://schemas.microsoft.com/office/drawing/2014/chart" uri="{C3380CC4-5D6E-409C-BE32-E72D297353CC}">
              <c16:uniqueId val="{00000000-E8AF-4455-BD25-449121778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31.71</c:v>
                </c:pt>
                <c:pt idx="1">
                  <c:v>28.45</c:v>
                </c:pt>
                <c:pt idx="2">
                  <c:v>26.15</c:v>
                </c:pt>
                <c:pt idx="3">
                  <c:v>22.81</c:v>
                </c:pt>
                <c:pt idx="4">
                  <c:v>22</c:v>
                </c:pt>
              </c:numCache>
            </c:numRef>
          </c:val>
          <c:extLst>
            <c:ext xmlns:c16="http://schemas.microsoft.com/office/drawing/2014/chart" uri="{C3380CC4-5D6E-409C-BE32-E72D297353CC}">
              <c16:uniqueId val="{00000001-E8AF-4455-BD25-449121778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-3.71</c:v>
                </c:pt>
                <c:pt idx="1">
                  <c:v>-0.9</c:v>
                </c:pt>
                <c:pt idx="2">
                  <c:v>-3.51</c:v>
                </c:pt>
                <c:pt idx="3">
                  <c:v>-0.8</c:v>
                </c:pt>
                <c:pt idx="4">
                  <c:v>1.19</c:v>
                </c:pt>
              </c:numCache>
            </c:numRef>
          </c:val>
          <c:smooth val="0"/>
          <c:extLst>
            <c:ext xmlns:c16="http://schemas.microsoft.com/office/drawing/2014/chart" uri="{C3380CC4-5D6E-409C-BE32-E72D297353CC}">
              <c16:uniqueId val="{00000002-E8AF-4455-BD25-449121778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0.59</c:v>
                </c:pt>
                <c:pt idx="4">
                  <c:v>#N/A</c:v>
                </c:pt>
                <c:pt idx="5">
                  <c:v>0.03</c:v>
                </c:pt>
                <c:pt idx="6">
                  <c:v>#N/A</c:v>
                </c:pt>
                <c:pt idx="7">
                  <c:v>0.03</c:v>
                </c:pt>
                <c:pt idx="8">
                  <c:v>#N/A</c:v>
                </c:pt>
                <c:pt idx="9">
                  <c:v>0.02</c:v>
                </c:pt>
              </c:numCache>
            </c:numRef>
          </c:val>
          <c:extLst>
            <c:ext xmlns:c16="http://schemas.microsoft.com/office/drawing/2014/chart" uri="{C3380CC4-5D6E-409C-BE32-E72D297353CC}">
              <c16:uniqueId val="{00000000-CD3B-484D-BD6B-E0F356AA0E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3B-484D-BD6B-E0F356AA0E78}"/>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2-CD3B-484D-BD6B-E0F356AA0E78}"/>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0.12</c:v>
                </c:pt>
                <c:pt idx="4">
                  <c:v>#N/A</c:v>
                </c:pt>
                <c:pt idx="5">
                  <c:v>0.12</c:v>
                </c:pt>
                <c:pt idx="6">
                  <c:v>#N/A</c:v>
                </c:pt>
                <c:pt idx="7">
                  <c:v>0.13</c:v>
                </c:pt>
                <c:pt idx="8">
                  <c:v>#N/A</c:v>
                </c:pt>
                <c:pt idx="9">
                  <c:v>0.13</c:v>
                </c:pt>
              </c:numCache>
            </c:numRef>
          </c:val>
          <c:extLst>
            <c:ext xmlns:c16="http://schemas.microsoft.com/office/drawing/2014/chart" uri="{C3380CC4-5D6E-409C-BE32-E72D297353CC}">
              <c16:uniqueId val="{00000003-CD3B-484D-BD6B-E0F356AA0E7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1.1599999999999999</c:v>
                </c:pt>
                <c:pt idx="1">
                  <c:v>#N/A</c:v>
                </c:pt>
                <c:pt idx="2">
                  <c:v>#N/A</c:v>
                </c:pt>
                <c:pt idx="3">
                  <c:v>0.89</c:v>
                </c:pt>
                <c:pt idx="4">
                  <c:v>#N/A</c:v>
                </c:pt>
                <c:pt idx="5">
                  <c:v>0.93</c:v>
                </c:pt>
                <c:pt idx="6">
                  <c:v>#N/A</c:v>
                </c:pt>
                <c:pt idx="7">
                  <c:v>0.42</c:v>
                </c:pt>
                <c:pt idx="8">
                  <c:v>#N/A</c:v>
                </c:pt>
                <c:pt idx="9">
                  <c:v>0.27</c:v>
                </c:pt>
              </c:numCache>
            </c:numRef>
          </c:val>
          <c:extLst>
            <c:ext xmlns:c16="http://schemas.microsoft.com/office/drawing/2014/chart" uri="{C3380CC4-5D6E-409C-BE32-E72D297353CC}">
              <c16:uniqueId val="{00000004-CD3B-484D-BD6B-E0F356AA0E7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0.56999999999999995</c:v>
                </c:pt>
                <c:pt idx="6">
                  <c:v>#N/A</c:v>
                </c:pt>
                <c:pt idx="7">
                  <c:v>0.65</c:v>
                </c:pt>
                <c:pt idx="8">
                  <c:v>#N/A</c:v>
                </c:pt>
                <c:pt idx="9">
                  <c:v>0.92</c:v>
                </c:pt>
              </c:numCache>
            </c:numRef>
          </c:val>
          <c:extLst>
            <c:ext xmlns:c16="http://schemas.microsoft.com/office/drawing/2014/chart" uri="{C3380CC4-5D6E-409C-BE32-E72D297353CC}">
              <c16:uniqueId val="{00000005-CD3B-484D-BD6B-E0F356AA0E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1.1000000000000001</c:v>
                </c:pt>
                <c:pt idx="4">
                  <c:v>#N/A</c:v>
                </c:pt>
                <c:pt idx="5">
                  <c:v>0.83</c:v>
                </c:pt>
                <c:pt idx="6">
                  <c:v>#N/A</c:v>
                </c:pt>
                <c:pt idx="7">
                  <c:v>1.24</c:v>
                </c:pt>
                <c:pt idx="8">
                  <c:v>#N/A</c:v>
                </c:pt>
                <c:pt idx="9">
                  <c:v>1.48</c:v>
                </c:pt>
              </c:numCache>
            </c:numRef>
          </c:val>
          <c:extLst>
            <c:ext xmlns:c16="http://schemas.microsoft.com/office/drawing/2014/chart" uri="{C3380CC4-5D6E-409C-BE32-E72D297353CC}">
              <c16:uniqueId val="{00000006-CD3B-484D-BD6B-E0F356AA0E7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6.9</c:v>
                </c:pt>
                <c:pt idx="2">
                  <c:v>#N/A</c:v>
                </c:pt>
                <c:pt idx="3">
                  <c:v>7.57</c:v>
                </c:pt>
                <c:pt idx="4">
                  <c:v>#N/A</c:v>
                </c:pt>
                <c:pt idx="5">
                  <c:v>7.72</c:v>
                </c:pt>
                <c:pt idx="6">
                  <c:v>#N/A</c:v>
                </c:pt>
                <c:pt idx="7">
                  <c:v>7.39</c:v>
                </c:pt>
                <c:pt idx="8">
                  <c:v>#N/A</c:v>
                </c:pt>
                <c:pt idx="9">
                  <c:v>7.04</c:v>
                </c:pt>
              </c:numCache>
            </c:numRef>
          </c:val>
          <c:extLst>
            <c:ext xmlns:c16="http://schemas.microsoft.com/office/drawing/2014/chart" uri="{C3380CC4-5D6E-409C-BE32-E72D297353CC}">
              <c16:uniqueId val="{00000007-CD3B-484D-BD6B-E0F356AA0E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6.85</c:v>
                </c:pt>
                <c:pt idx="4">
                  <c:v>#N/A</c:v>
                </c:pt>
                <c:pt idx="5">
                  <c:v>5.82</c:v>
                </c:pt>
                <c:pt idx="6">
                  <c:v>#N/A</c:v>
                </c:pt>
                <c:pt idx="7">
                  <c:v>7.89</c:v>
                </c:pt>
                <c:pt idx="8">
                  <c:v>#N/A</c:v>
                </c:pt>
                <c:pt idx="9">
                  <c:v>8.85</c:v>
                </c:pt>
              </c:numCache>
            </c:numRef>
          </c:val>
          <c:extLst>
            <c:ext xmlns:c16="http://schemas.microsoft.com/office/drawing/2014/chart" uri="{C3380CC4-5D6E-409C-BE32-E72D297353CC}">
              <c16:uniqueId val="{00000008-CD3B-484D-BD6B-E0F356AA0E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9.2100000000000009</c:v>
                </c:pt>
                <c:pt idx="2">
                  <c:v>#N/A</c:v>
                </c:pt>
                <c:pt idx="3">
                  <c:v>10.14</c:v>
                </c:pt>
                <c:pt idx="4">
                  <c:v>#N/A</c:v>
                </c:pt>
                <c:pt idx="5">
                  <c:v>11.07</c:v>
                </c:pt>
                <c:pt idx="6">
                  <c:v>#N/A</c:v>
                </c:pt>
                <c:pt idx="7">
                  <c:v>11.15</c:v>
                </c:pt>
                <c:pt idx="8">
                  <c:v>#N/A</c:v>
                </c:pt>
                <c:pt idx="9">
                  <c:v>11.15</c:v>
                </c:pt>
              </c:numCache>
            </c:numRef>
          </c:val>
          <c:extLst>
            <c:ext xmlns:c16="http://schemas.microsoft.com/office/drawing/2014/chart" uri="{C3380CC4-5D6E-409C-BE32-E72D297353CC}">
              <c16:uniqueId val="{00000009-CD3B-484D-BD6B-E0F356AA0E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6044</c:v>
                </c:pt>
                <c:pt idx="5">
                  <c:v>5798</c:v>
                </c:pt>
                <c:pt idx="8">
                  <c:v>5627</c:v>
                </c:pt>
                <c:pt idx="11">
                  <c:v>5598</c:v>
                </c:pt>
                <c:pt idx="14">
                  <c:v>5462</c:v>
                </c:pt>
              </c:numCache>
            </c:numRef>
          </c:val>
          <c:extLst>
            <c:ext xmlns:c16="http://schemas.microsoft.com/office/drawing/2014/chart" uri="{C3380CC4-5D6E-409C-BE32-E72D297353CC}">
              <c16:uniqueId val="{00000000-DC8A-4283-A601-AE2099A52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8A-4283-A601-AE2099A52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2-DC8A-4283-A601-AE2099A52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0</c:v>
                </c:pt>
                <c:pt idx="6">
                  <c:v>0</c:v>
                </c:pt>
                <c:pt idx="9">
                  <c:v>0</c:v>
                </c:pt>
                <c:pt idx="12">
                  <c:v>0</c:v>
                </c:pt>
              </c:numCache>
            </c:numRef>
          </c:val>
          <c:extLst>
            <c:ext xmlns:c16="http://schemas.microsoft.com/office/drawing/2014/chart" uri="{C3380CC4-5D6E-409C-BE32-E72D297353CC}">
              <c16:uniqueId val="{00000003-DC8A-4283-A601-AE2099A52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738</c:v>
                </c:pt>
                <c:pt idx="3">
                  <c:v>734</c:v>
                </c:pt>
                <c:pt idx="6">
                  <c:v>752</c:v>
                </c:pt>
                <c:pt idx="9">
                  <c:v>744</c:v>
                </c:pt>
                <c:pt idx="12">
                  <c:v>702</c:v>
                </c:pt>
              </c:numCache>
            </c:numRef>
          </c:val>
          <c:extLst>
            <c:ext xmlns:c16="http://schemas.microsoft.com/office/drawing/2014/chart" uri="{C3380CC4-5D6E-409C-BE32-E72D297353CC}">
              <c16:uniqueId val="{00000004-DC8A-4283-A601-AE2099A52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A-4283-A601-AE2099A52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A-4283-A601-AE2099A52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7378</c:v>
                </c:pt>
                <c:pt idx="3">
                  <c:v>6913</c:v>
                </c:pt>
                <c:pt idx="6">
                  <c:v>6690</c:v>
                </c:pt>
                <c:pt idx="9">
                  <c:v>6799</c:v>
                </c:pt>
                <c:pt idx="12">
                  <c:v>6839</c:v>
                </c:pt>
              </c:numCache>
            </c:numRef>
          </c:val>
          <c:extLst>
            <c:ext xmlns:c16="http://schemas.microsoft.com/office/drawing/2014/chart" uri="{C3380CC4-5D6E-409C-BE32-E72D297353CC}">
              <c16:uniqueId val="{00000007-DC8A-4283-A601-AE2099A525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2101</c:v>
                </c:pt>
                <c:pt idx="2">
                  <c:v>#N/A</c:v>
                </c:pt>
                <c:pt idx="3">
                  <c:v>#N/A</c:v>
                </c:pt>
                <c:pt idx="4">
                  <c:v>1852</c:v>
                </c:pt>
                <c:pt idx="5">
                  <c:v>#N/A</c:v>
                </c:pt>
                <c:pt idx="6">
                  <c:v>#N/A</c:v>
                </c:pt>
                <c:pt idx="7">
                  <c:v>1818</c:v>
                </c:pt>
                <c:pt idx="8">
                  <c:v>#N/A</c:v>
                </c:pt>
                <c:pt idx="9">
                  <c:v>#N/A</c:v>
                </c:pt>
                <c:pt idx="10">
                  <c:v>1947</c:v>
                </c:pt>
                <c:pt idx="11">
                  <c:v>#N/A</c:v>
                </c:pt>
                <c:pt idx="12">
                  <c:v>#N/A</c:v>
                </c:pt>
                <c:pt idx="13">
                  <c:v>2081</c:v>
                </c:pt>
                <c:pt idx="14">
                  <c:v>#N/A</c:v>
                </c:pt>
              </c:numCache>
            </c:numRef>
          </c:val>
          <c:smooth val="0"/>
          <c:extLst>
            <c:ext xmlns:c16="http://schemas.microsoft.com/office/drawing/2014/chart" uri="{C3380CC4-5D6E-409C-BE32-E72D297353CC}">
              <c16:uniqueId val="{00000008-DC8A-4283-A601-AE2099A525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48022</c:v>
                </c:pt>
                <c:pt idx="5">
                  <c:v>45713</c:v>
                </c:pt>
                <c:pt idx="8">
                  <c:v>44957</c:v>
                </c:pt>
                <c:pt idx="11">
                  <c:v>44902</c:v>
                </c:pt>
                <c:pt idx="14">
                  <c:v>42751</c:v>
                </c:pt>
              </c:numCache>
            </c:numRef>
          </c:val>
          <c:extLst>
            <c:ext xmlns:c16="http://schemas.microsoft.com/office/drawing/2014/chart" uri="{C3380CC4-5D6E-409C-BE32-E72D297353CC}">
              <c16:uniqueId val="{00000000-DE0F-48F1-A831-B791FD7FD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4594</c:v>
                </c:pt>
                <c:pt idx="5">
                  <c:v>4204</c:v>
                </c:pt>
                <c:pt idx="8">
                  <c:v>3976</c:v>
                </c:pt>
                <c:pt idx="11">
                  <c:v>3382</c:v>
                </c:pt>
                <c:pt idx="14">
                  <c:v>2960</c:v>
                </c:pt>
              </c:numCache>
            </c:numRef>
          </c:val>
          <c:extLst>
            <c:ext xmlns:c16="http://schemas.microsoft.com/office/drawing/2014/chart" uri="{C3380CC4-5D6E-409C-BE32-E72D297353CC}">
              <c16:uniqueId val="{00000001-DE0F-48F1-A831-B791FD7FD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24505</c:v>
                </c:pt>
                <c:pt idx="5">
                  <c:v>24231</c:v>
                </c:pt>
                <c:pt idx="8">
                  <c:v>24196</c:v>
                </c:pt>
                <c:pt idx="11">
                  <c:v>23886</c:v>
                </c:pt>
                <c:pt idx="14">
                  <c:v>26986</c:v>
                </c:pt>
              </c:numCache>
            </c:numRef>
          </c:val>
          <c:extLst>
            <c:ext xmlns:c16="http://schemas.microsoft.com/office/drawing/2014/chart" uri="{C3380CC4-5D6E-409C-BE32-E72D297353CC}">
              <c16:uniqueId val="{00000002-DE0F-48F1-A831-B791FD7FD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0F-48F1-A831-B791FD7FD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0F-48F1-A831-B791FD7FD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289</c:v>
                </c:pt>
                <c:pt idx="3">
                  <c:v>0</c:v>
                </c:pt>
                <c:pt idx="6">
                  <c:v>0</c:v>
                </c:pt>
                <c:pt idx="9">
                  <c:v>0</c:v>
                </c:pt>
                <c:pt idx="12">
                  <c:v>0</c:v>
                </c:pt>
              </c:numCache>
            </c:numRef>
          </c:val>
          <c:extLst>
            <c:ext xmlns:c16="http://schemas.microsoft.com/office/drawing/2014/chart" uri="{C3380CC4-5D6E-409C-BE32-E72D297353CC}">
              <c16:uniqueId val="{00000005-DE0F-48F1-A831-B791FD7FD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6844</c:v>
                </c:pt>
                <c:pt idx="3">
                  <c:v>6371</c:v>
                </c:pt>
                <c:pt idx="6">
                  <c:v>6011</c:v>
                </c:pt>
                <c:pt idx="9">
                  <c:v>5840</c:v>
                </c:pt>
                <c:pt idx="12">
                  <c:v>5788</c:v>
                </c:pt>
              </c:numCache>
            </c:numRef>
          </c:val>
          <c:extLst>
            <c:ext xmlns:c16="http://schemas.microsoft.com/office/drawing/2014/chart" uri="{C3380CC4-5D6E-409C-BE32-E72D297353CC}">
              <c16:uniqueId val="{00000006-DE0F-48F1-A831-B791FD7FD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0F-48F1-A831-B791FD7FD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7036</c:v>
                </c:pt>
                <c:pt idx="3">
                  <c:v>6681</c:v>
                </c:pt>
                <c:pt idx="6">
                  <c:v>6387</c:v>
                </c:pt>
                <c:pt idx="9">
                  <c:v>5711</c:v>
                </c:pt>
                <c:pt idx="12">
                  <c:v>4834</c:v>
                </c:pt>
              </c:numCache>
            </c:numRef>
          </c:val>
          <c:extLst>
            <c:ext xmlns:c16="http://schemas.microsoft.com/office/drawing/2014/chart" uri="{C3380CC4-5D6E-409C-BE32-E72D297353CC}">
              <c16:uniqueId val="{00000008-DE0F-48F1-A831-B791FD7FD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0F-48F1-A831-B791FD7FD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58998</c:v>
                </c:pt>
                <c:pt idx="3">
                  <c:v>55884</c:v>
                </c:pt>
                <c:pt idx="6">
                  <c:v>54302</c:v>
                </c:pt>
                <c:pt idx="9">
                  <c:v>52946</c:v>
                </c:pt>
                <c:pt idx="12">
                  <c:v>51601</c:v>
                </c:pt>
              </c:numCache>
            </c:numRef>
          </c:val>
          <c:extLst>
            <c:ext xmlns:c16="http://schemas.microsoft.com/office/drawing/2014/chart" uri="{C3380CC4-5D6E-409C-BE32-E72D297353CC}">
              <c16:uniqueId val="{0000000A-DE0F-48F1-A831-B791FD7FDC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0F-48F1-A831-B791FD7FDC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8813</c:v>
                </c:pt>
                <c:pt idx="1">
                  <c:v>7802</c:v>
                </c:pt>
                <c:pt idx="2">
                  <c:v>7789</c:v>
                </c:pt>
              </c:numCache>
            </c:numRef>
          </c:val>
          <c:extLst>
            <c:ext xmlns:c16="http://schemas.microsoft.com/office/drawing/2014/chart" uri="{C3380CC4-5D6E-409C-BE32-E72D297353CC}">
              <c16:uniqueId val="{00000000-B1FB-4C03-A97D-D01D9A5BCB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2592</c:v>
                </c:pt>
                <c:pt idx="1">
                  <c:v>2595</c:v>
                </c:pt>
                <c:pt idx="2">
                  <c:v>3476</c:v>
                </c:pt>
              </c:numCache>
            </c:numRef>
          </c:val>
          <c:extLst>
            <c:ext xmlns:c16="http://schemas.microsoft.com/office/drawing/2014/chart" uri="{C3380CC4-5D6E-409C-BE32-E72D297353CC}">
              <c16:uniqueId val="{00000001-B1FB-4C03-A97D-D01D9A5BCB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10434</c:v>
                </c:pt>
                <c:pt idx="1">
                  <c:v>10843</c:v>
                </c:pt>
                <c:pt idx="2">
                  <c:v>12795</c:v>
                </c:pt>
              </c:numCache>
            </c:numRef>
          </c:val>
          <c:extLst>
            <c:ext xmlns:c16="http://schemas.microsoft.com/office/drawing/2014/chart" uri="{C3380CC4-5D6E-409C-BE32-E72D297353CC}">
              <c16:uniqueId val="{00000002-B1FB-4C03-A97D-D01D9A5BCB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地方交付税、国庫支出金等をはじめとする依存財源の比率が高く、依然として類似団体平均を下回る状況である。</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市税等の徴収強化や</a:t>
          </a:r>
          <a:r>
            <a:rPr kumimoji="1" lang="ja-JP" altLang="en-US" sz="1100">
              <a:solidFill>
                <a:schemeClr val="dk1"/>
              </a:solidFill>
              <a:effectLst/>
              <a:latin typeface="+mn-lt"/>
              <a:ea typeface="+mn-ea"/>
              <a:cs typeface="+mn-cs"/>
            </a:rPr>
            <a:t>未利用財産の処分、公共施設におけるネーミングライツによる収入確保等を通じて</a:t>
          </a:r>
          <a:r>
            <a:rPr kumimoji="1" lang="ja-JP" altLang="ja-JP" sz="1100">
              <a:solidFill>
                <a:schemeClr val="dk1"/>
              </a:solidFill>
              <a:effectLst/>
              <a:latin typeface="+mn-lt"/>
              <a:ea typeface="+mn-ea"/>
              <a:cs typeface="+mn-cs"/>
            </a:rPr>
            <a:t>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類似団体平均、全国平均、県平均を下回り、前年度と比較して</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これは、普通交付税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及び市税</a:t>
          </a:r>
          <a:r>
            <a:rPr kumimoji="1" lang="ja-JP" altLang="ja-JP" sz="1100">
              <a:solidFill>
                <a:schemeClr val="dk1"/>
              </a:solidFill>
              <a:effectLst/>
              <a:latin typeface="+mn-lt"/>
              <a:ea typeface="+mn-ea"/>
              <a:cs typeface="+mn-cs"/>
            </a:rPr>
            <a:t>の増加に伴う経常一般財源等が増加したことによるものである。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今後も公債費を中心に経常経費の削減に取り組むとともに、経常一般財源等の確保に努める。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63</xdr:row>
      <xdr:rowOff>33867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56096"/>
          <a:ext cx="8382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154517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3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3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33867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9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11023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新型コロナウイルス感染症対策における物件費の増加により、前年度に比べ決算額が増加している。</a:t>
          </a:r>
          <a:endParaRPr lang="ja-JP" altLang="ja-JP" sz="1400">
            <a:effectLst/>
          </a:endParaRPr>
        </a:p>
        <a:p>
          <a:r>
            <a:rPr kumimoji="1" lang="ja-JP" altLang="ja-JP" sz="1100">
              <a:solidFill>
                <a:schemeClr val="dk1"/>
              </a:solidFill>
              <a:effectLst/>
              <a:latin typeface="+mn-lt"/>
              <a:ea typeface="+mn-ea"/>
              <a:cs typeface="+mn-cs"/>
            </a:rPr>
            <a:t>　また、人件費において、依然として類似団体平均に比べ高い水準にあるのは、人口当たりの職員数が多いことが要因に挙げられる。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「定員管理計画」に基づき</a:t>
          </a:r>
          <a:r>
            <a:rPr lang="ja-JP" altLang="ja-JP" sz="1100">
              <a:solidFill>
                <a:schemeClr val="dk1"/>
              </a:solidFill>
              <a:effectLst/>
              <a:latin typeface="+mn-lt"/>
              <a:ea typeface="+mn-ea"/>
              <a:cs typeface="+mn-cs"/>
            </a:rPr>
            <a:t>限られた人材で効率的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効果的な行政経営を行っていく</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「公共施設管理計画」に基づ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公共施設の集約化・複合化を図</a:t>
          </a:r>
          <a:r>
            <a:rPr kumimoji="1" lang="ja-JP" altLang="en-US" sz="1100">
              <a:solidFill>
                <a:schemeClr val="dk1"/>
              </a:solidFill>
              <a:effectLst/>
              <a:latin typeface="+mn-lt"/>
              <a:ea typeface="+mn-ea"/>
              <a:cs typeface="+mn-cs"/>
            </a:rPr>
            <a:t>ることで</a:t>
          </a:r>
          <a:r>
            <a:rPr kumimoji="1" lang="ja-JP" altLang="ja-JP" sz="1100">
              <a:solidFill>
                <a:schemeClr val="dk1"/>
              </a:solidFill>
              <a:effectLst/>
              <a:latin typeface="+mn-lt"/>
              <a:ea typeface="+mn-ea"/>
              <a:cs typeface="+mn-cs"/>
            </a:rPr>
            <a:t>維持管理経費の縮減に努める。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45290</xdr:rowOff>
    </xdr:from>
    <xdr:to>
      <xdr:col>23</xdr:col>
      <xdr:colOff>133350</xdr:colOff>
      <xdr:row>86</xdr:row>
      <xdr:rowOff>96154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789990"/>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10809</xdr:rowOff>
    </xdr:from>
    <xdr:to>
      <xdr:col>19</xdr:col>
      <xdr:colOff>133350</xdr:colOff>
      <xdr:row>86</xdr:row>
      <xdr:rowOff>45290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584059"/>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116625</xdr:rowOff>
    </xdr:from>
    <xdr:to>
      <xdr:col>15</xdr:col>
      <xdr:colOff>82550</xdr:colOff>
      <xdr:row>85</xdr:row>
      <xdr:rowOff>10809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518425"/>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84756</xdr:rowOff>
    </xdr:from>
    <xdr:to>
      <xdr:col>11</xdr:col>
      <xdr:colOff>31750</xdr:colOff>
      <xdr:row>84</xdr:row>
      <xdr:rowOff>116625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486556"/>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45354</xdr:rowOff>
    </xdr:from>
    <xdr:to>
      <xdr:col>23</xdr:col>
      <xdr:colOff>184150</xdr:colOff>
      <xdr:row>86</xdr:row>
      <xdr:rowOff>146954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7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17431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76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165940</xdr:rowOff>
    </xdr:from>
    <xdr:to>
      <xdr:col>19</xdr:col>
      <xdr:colOff>184150</xdr:colOff>
      <xdr:row>86</xdr:row>
      <xdr:rowOff>96090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80867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82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131459</xdr:rowOff>
    </xdr:from>
    <xdr:to>
      <xdr:col>15</xdr:col>
      <xdr:colOff>133350</xdr:colOff>
      <xdr:row>85</xdr:row>
      <xdr:rowOff>61609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46386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1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65825</xdr:rowOff>
    </xdr:from>
    <xdr:to>
      <xdr:col>11</xdr:col>
      <xdr:colOff>82550</xdr:colOff>
      <xdr:row>84</xdr:row>
      <xdr:rowOff>167425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4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152202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55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33956</xdr:rowOff>
    </xdr:from>
    <xdr:to>
      <xdr:col>7</xdr:col>
      <xdr:colOff>31750</xdr:colOff>
      <xdr:row>84</xdr:row>
      <xdr:rowOff>135556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120333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類似団体平均及び全国市平均を下回っており、概ね適正に推移していると考える。</a:t>
          </a:r>
        </a:p>
        <a:p>
          <a:r>
            <a:rPr lang="ja-JP" altLang="en-US" sz="1100" b="0" i="0">
              <a:solidFill>
                <a:schemeClr val="dk1"/>
              </a:solidFill>
              <a:effectLst/>
              <a:latin typeface="+mn-lt"/>
              <a:ea typeface="+mn-ea"/>
              <a:cs typeface="+mn-cs"/>
            </a:rPr>
            <a:t>　引き続き、職務・職責に応じた給料制度の運用に努める。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13607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65314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「定員適正化計画」に基づき職員の削減を進めてきた結果、令和４年４月１日現在で</a:t>
          </a:r>
          <a:r>
            <a:rPr lang="en-US" altLang="ja-JP" sz="1100">
              <a:solidFill>
                <a:schemeClr val="dk1"/>
              </a:solidFill>
              <a:effectLst/>
              <a:latin typeface="+mn-lt"/>
              <a:ea typeface="+mn-ea"/>
              <a:cs typeface="+mn-cs"/>
            </a:rPr>
            <a:t>1,072</a:t>
          </a:r>
          <a:r>
            <a:rPr lang="ja-JP" altLang="ja-JP" sz="1100">
              <a:solidFill>
                <a:schemeClr val="dk1"/>
              </a:solidFill>
              <a:effectLst/>
              <a:latin typeface="+mn-lt"/>
              <a:ea typeface="+mn-ea"/>
              <a:cs typeface="+mn-cs"/>
            </a:rPr>
            <a:t>名となり、目標としていた</a:t>
          </a:r>
          <a:r>
            <a:rPr lang="en-US" altLang="ja-JP" sz="1100">
              <a:solidFill>
                <a:schemeClr val="dk1"/>
              </a:solidFill>
              <a:effectLst/>
              <a:latin typeface="+mn-lt"/>
              <a:ea typeface="+mn-ea"/>
              <a:cs typeface="+mn-cs"/>
            </a:rPr>
            <a:t>321</a:t>
          </a:r>
          <a:r>
            <a:rPr lang="ja-JP" altLang="ja-JP" sz="1100">
              <a:solidFill>
                <a:schemeClr val="dk1"/>
              </a:solidFill>
              <a:effectLst/>
              <a:latin typeface="+mn-lt"/>
              <a:ea typeface="+mn-ea"/>
              <a:cs typeface="+mn-cs"/>
            </a:rPr>
            <a:t>人の削減を上回る</a:t>
          </a:r>
          <a:r>
            <a:rPr lang="en-US" altLang="ja-JP" sz="1100">
              <a:solidFill>
                <a:schemeClr val="dk1"/>
              </a:solidFill>
              <a:effectLst/>
              <a:latin typeface="+mn-lt"/>
              <a:ea typeface="+mn-ea"/>
              <a:cs typeface="+mn-cs"/>
            </a:rPr>
            <a:t>359</a:t>
          </a:r>
          <a:r>
            <a:rPr lang="ja-JP" altLang="ja-JP" sz="1100">
              <a:solidFill>
                <a:schemeClr val="dk1"/>
              </a:solidFill>
              <a:effectLst/>
              <a:latin typeface="+mn-lt"/>
              <a:ea typeface="+mn-ea"/>
              <a:cs typeface="+mn-cs"/>
            </a:rPr>
            <a:t>人の削減となった。</a:t>
          </a: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類似団体との比較においては、人口千人当たり職員数の全国平均及び人口と面積を加味した定員回帰指標に基づく試算職員数のいずれにおいても上回る結果となって</a:t>
          </a:r>
          <a:r>
            <a:rPr kumimoji="1" lang="ja-JP" altLang="en-US" sz="1100">
              <a:solidFill>
                <a:schemeClr val="dk1"/>
              </a:solidFill>
              <a:effectLst/>
              <a:latin typeface="+mn-lt"/>
              <a:ea typeface="+mn-ea"/>
              <a:cs typeface="+mn-cs"/>
            </a:rPr>
            <a:t>いるものの、</a:t>
          </a:r>
          <a:r>
            <a:rPr lang="ja-JP" altLang="ja-JP" sz="1100">
              <a:solidFill>
                <a:schemeClr val="dk1"/>
              </a:solidFill>
              <a:effectLst/>
              <a:latin typeface="+mn-lt"/>
              <a:ea typeface="+mn-ea"/>
              <a:cs typeface="+mn-cs"/>
            </a:rPr>
            <a:t>本市職員数には常備消防職員及び市立高校職員が含まれていることから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一般行政部門職員数に限定して類似団体と比較した場合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、適正化は図られている。</a:t>
          </a: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、新たに策定した</a:t>
          </a:r>
          <a:r>
            <a:rPr lang="ja-JP" altLang="ja-JP" sz="1100">
              <a:solidFill>
                <a:schemeClr val="dk1"/>
              </a:solidFill>
              <a:effectLst/>
              <a:latin typeface="+mn-lt"/>
              <a:ea typeface="+mn-ea"/>
              <a:cs typeface="+mn-cs"/>
            </a:rPr>
            <a:t>「定員管理計画」に基づき、限られた人材で効率的、効果的な行政経営を行っていく。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65</xdr:row>
      <xdr:rowOff>101177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24341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99166</xdr:rowOff>
    </xdr:from>
    <xdr:to>
      <xdr:col>77</xdr:col>
      <xdr:colOff>44450</xdr:colOff>
      <xdr:row>65</xdr:row>
      <xdr:rowOff>107209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99166</xdr:rowOff>
    </xdr:from>
    <xdr:to>
      <xdr:col>72</xdr:col>
      <xdr:colOff>203200</xdr:colOff>
      <xdr:row>65</xdr:row>
      <xdr:rowOff>107209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95144</xdr:rowOff>
    </xdr:from>
    <xdr:to>
      <xdr:col>68</xdr:col>
      <xdr:colOff>152400</xdr:colOff>
      <xdr:row>65</xdr:row>
      <xdr:rowOff>99166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50377</xdr:rowOff>
    </xdr:from>
    <xdr:to>
      <xdr:col>81</xdr:col>
      <xdr:colOff>95250</xdr:colOff>
      <xdr:row>65</xdr:row>
      <xdr:rowOff>151977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22454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48366</xdr:rowOff>
    </xdr:from>
    <xdr:to>
      <xdr:col>77</xdr:col>
      <xdr:colOff>95250</xdr:colOff>
      <xdr:row>65</xdr:row>
      <xdr:rowOff>149966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56409</xdr:rowOff>
    </xdr:from>
    <xdr:to>
      <xdr:col>73</xdr:col>
      <xdr:colOff>44450</xdr:colOff>
      <xdr:row>65</xdr:row>
      <xdr:rowOff>158009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142786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44344</xdr:rowOff>
    </xdr:from>
    <xdr:to>
      <xdr:col>64</xdr:col>
      <xdr:colOff>152400</xdr:colOff>
      <xdr:row>65</xdr:row>
      <xdr:rowOff>145944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130721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令和３年度決算は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。全国平均や</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依然として上回っている。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「経営健全化計画」に基づき、後年度の財源見通しや財政負担の限度を考慮しつつ、</a:t>
          </a:r>
          <a:r>
            <a:rPr kumimoji="1" lang="ja-JP" altLang="ja-JP" sz="1100">
              <a:solidFill>
                <a:schemeClr val="dk1"/>
              </a:solidFill>
              <a:effectLst/>
              <a:latin typeface="+mn-lt"/>
              <a:ea typeface="+mn-ea"/>
              <a:cs typeface="+mn-cs"/>
            </a:rPr>
            <a:t>今後控えている大規模な事業に備え、活用事業の整理・縮小を図り、地方債残高及び公債費の縮減に取り組む。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135996</xdr:rowOff>
    </xdr:from>
    <xdr:to>
      <xdr:col>81</xdr:col>
      <xdr:colOff>44450</xdr:colOff>
      <xdr:row>42</xdr:row>
      <xdr:rowOff>146050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3368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135996</xdr:rowOff>
    </xdr:from>
    <xdr:to>
      <xdr:col>77</xdr:col>
      <xdr:colOff>44450</xdr:colOff>
      <xdr:row>42</xdr:row>
      <xdr:rowOff>156104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33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156104</xdr:rowOff>
    </xdr:from>
    <xdr:to>
      <xdr:col>72</xdr:col>
      <xdr:colOff>203200</xdr:colOff>
      <xdr:row>43</xdr:row>
      <xdr:rowOff>44979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357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44979</xdr:rowOff>
    </xdr:from>
    <xdr:to>
      <xdr:col>68</xdr:col>
      <xdr:colOff>152400</xdr:colOff>
      <xdr:row>43</xdr:row>
      <xdr:rowOff>125413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41732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85196</xdr:rowOff>
    </xdr:from>
    <xdr:to>
      <xdr:col>77</xdr:col>
      <xdr:colOff>95250</xdr:colOff>
      <xdr:row>43</xdr:row>
      <xdr:rowOff>15346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105304</xdr:rowOff>
    </xdr:from>
    <xdr:to>
      <xdr:col>73</xdr:col>
      <xdr:colOff>44450</xdr:colOff>
      <xdr:row>43</xdr:row>
      <xdr:rowOff>35454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20231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165629</xdr:rowOff>
    </xdr:from>
    <xdr:to>
      <xdr:col>68</xdr:col>
      <xdr:colOff>203200</xdr:colOff>
      <xdr:row>43</xdr:row>
      <xdr:rowOff>95779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80556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74613</xdr:rowOff>
    </xdr:from>
    <xdr:to>
      <xdr:col>64</xdr:col>
      <xdr:colOff>152400</xdr:colOff>
      <xdr:row>44</xdr:row>
      <xdr:rowOff>4763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160990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年度の合併以降年々減少し、平成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年度から充当可能財源等が将来負担額を上回っている。これは、地方債残高借入れの抑制に伴い地方債残高が減少したことによるものである。</a:t>
          </a:r>
          <a:endParaRPr lang="ja-JP" altLang="ja-JP" sz="1400">
            <a:effectLst/>
          </a:endParaRPr>
        </a:p>
        <a:p>
          <a:r>
            <a:rPr kumimoji="1" lang="ja-JP" altLang="ja-JP" sz="1100">
              <a:solidFill>
                <a:schemeClr val="dk1"/>
              </a:solidFill>
              <a:effectLst/>
              <a:latin typeface="+mn-lt"/>
              <a:ea typeface="+mn-ea"/>
              <a:cs typeface="+mn-cs"/>
            </a:rPr>
            <a:t>　今後も「経営健全化計画」を踏まえ、持続可能な健全財政を図り、将来負担の軽減に努める。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市の面積が広く、市立高校を有するほか、単独で消防本部を設置しているなど、都市構造の違いにより、人口当たりの職員数が類似団体平均より多いため、経常経費における人件費の割合も上回っている。</a:t>
          </a:r>
          <a:endParaRPr lang="ja-JP" altLang="ja-JP" sz="1400">
            <a:effectLst/>
          </a:endParaRPr>
        </a:p>
        <a:p>
          <a:r>
            <a:rPr kumimoji="1" lang="ja-JP" altLang="ja-JP" sz="1100">
              <a:solidFill>
                <a:schemeClr val="dk1"/>
              </a:solidFill>
              <a:effectLst/>
              <a:latin typeface="+mn-lt"/>
              <a:ea typeface="+mn-ea"/>
              <a:cs typeface="+mn-cs"/>
            </a:rPr>
            <a:t>　今後も、市民サービスの低下を招くことがないよう留意しながら、職員定数の管理に努める。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40</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953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163576</xdr:rowOff>
    </xdr:from>
    <xdr:to>
      <xdr:col>19</xdr:col>
      <xdr:colOff>187325</xdr:colOff>
      <xdr:row>40</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786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151638</xdr:rowOff>
    </xdr:from>
    <xdr:to>
      <xdr:col>20</xdr:col>
      <xdr:colOff>38100</xdr:colOff>
      <xdr:row>40</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類似団体平均、全国平均を下回っており、前年度に比べ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ポイント減少している。これは、</a:t>
          </a:r>
          <a:r>
            <a:rPr kumimoji="1" lang="ja-JP" altLang="en-US" sz="1100">
              <a:solidFill>
                <a:schemeClr val="dk1"/>
              </a:solidFill>
              <a:effectLst/>
              <a:latin typeface="+mn-lt"/>
              <a:ea typeface="+mn-ea"/>
              <a:cs typeface="+mn-cs"/>
            </a:rPr>
            <a:t>普通交付税、地方税などの</a:t>
          </a:r>
          <a:r>
            <a:rPr kumimoji="1" lang="ja-JP" altLang="ja-JP" sz="1100">
              <a:solidFill>
                <a:schemeClr val="dk1"/>
              </a:solidFill>
              <a:effectLst/>
              <a:latin typeface="+mn-lt"/>
              <a:ea typeface="+mn-ea"/>
              <a:cs typeface="+mn-cs"/>
            </a:rPr>
            <a:t>経常一般財源等が増加したことによ</a:t>
          </a:r>
          <a:r>
            <a:rPr kumimoji="1" lang="ja-JP" altLang="en-US" sz="1100">
              <a:solidFill>
                <a:schemeClr val="dk1"/>
              </a:solidFill>
              <a:effectLst/>
              <a:latin typeface="+mn-lt"/>
              <a:ea typeface="+mn-ea"/>
              <a:cs typeface="+mn-cs"/>
            </a:rPr>
            <a:t>り、割合が低下した</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今後も「公共施設管理計画」</a:t>
          </a:r>
          <a:r>
            <a:rPr kumimoji="1" lang="ja-JP" altLang="en-US" sz="1100">
              <a:solidFill>
                <a:schemeClr val="dk1"/>
              </a:solidFill>
              <a:effectLst/>
              <a:latin typeface="+mn-lt"/>
              <a:ea typeface="+mn-ea"/>
              <a:cs typeface="+mn-cs"/>
            </a:rPr>
            <a:t>に基づき施設運営の見直しを行うことで運営コストを縮減するとともに、施設の維持管理業務の効率化に取り組み、財政負担の縮減や平準化を図る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154214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708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41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全国平均、県平均を上回っており、合併以降、経常経費における扶助費の割合は増加傾向である。</a:t>
          </a:r>
          <a:endParaRPr lang="ja-JP" altLang="ja-JP" sz="1400">
            <a:effectLst/>
          </a:endParaRPr>
        </a:p>
        <a:p>
          <a:r>
            <a:rPr kumimoji="1" lang="ja-JP" altLang="ja-JP" sz="1100">
              <a:solidFill>
                <a:schemeClr val="dk1"/>
              </a:solidFill>
              <a:effectLst/>
              <a:latin typeface="+mn-lt"/>
              <a:ea typeface="+mn-ea"/>
              <a:cs typeface="+mn-cs"/>
            </a:rPr>
            <a:t>　社会保障関係費は全国的に増加傾向にあり、国の政策に左右される部分が大きいが、単独事業の見直しを行うなど、引き続き適正な執行に努める。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0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106680</xdr:rowOff>
    </xdr:from>
    <xdr:to>
      <xdr:col>6</xdr:col>
      <xdr:colOff>171450</xdr:colOff>
      <xdr:row>57</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21607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類似団体平均、全国平均、県平均を下回っている。</a:t>
          </a:r>
          <a:endParaRPr lang="ja-JP" altLang="ja-JP" sz="1400">
            <a:effectLst/>
          </a:endParaRPr>
        </a:p>
        <a:p>
          <a:r>
            <a:rPr kumimoji="1" lang="ja-JP" altLang="ja-JP" sz="1100">
              <a:solidFill>
                <a:schemeClr val="dk1"/>
              </a:solidFill>
              <a:effectLst/>
              <a:latin typeface="+mn-lt"/>
              <a:ea typeface="+mn-ea"/>
              <a:cs typeface="+mn-cs"/>
            </a:rPr>
            <a:t>　今後も、公共施設等の適正な維持管理や、特別会計や公営企業会計の経営健全化に努め、より一層の経費節減を図る。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21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類似団体平均、全国平均、県平均を大きく下回っている。要因として、一部事務組合に対する負担金が少ないことが挙げられる。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割合は前年度と同値であるが、</a:t>
          </a:r>
          <a:r>
            <a:rPr kumimoji="1" lang="ja-JP" altLang="ja-JP" sz="1100">
              <a:solidFill>
                <a:schemeClr val="dk1"/>
              </a:solidFill>
              <a:effectLst/>
              <a:latin typeface="+mn-lt"/>
              <a:ea typeface="+mn-ea"/>
              <a:cs typeface="+mn-cs"/>
            </a:rPr>
            <a:t>これは、経常一般財源等が増加した</a:t>
          </a:r>
          <a:r>
            <a:rPr kumimoji="1" lang="ja-JP" altLang="en-US" sz="1100">
              <a:solidFill>
                <a:schemeClr val="dk1"/>
              </a:solidFill>
              <a:effectLst/>
              <a:latin typeface="+mn-lt"/>
              <a:ea typeface="+mn-ea"/>
              <a:cs typeface="+mn-cs"/>
            </a:rPr>
            <a:t>ためであり、経常的経費における下水道事業会計及び病院事業会計への補助金は増加している。</a:t>
          </a:r>
          <a:r>
            <a:rPr kumimoji="1" lang="ja-JP" altLang="ja-JP" sz="1100">
              <a:solidFill>
                <a:schemeClr val="dk1"/>
              </a:solidFill>
              <a:effectLst/>
              <a:latin typeface="+mn-lt"/>
              <a:ea typeface="+mn-ea"/>
              <a:cs typeface="+mn-cs"/>
            </a:rPr>
            <a:t>今後も「経営健全化計画」及び「補助金等交付指針」に基づき、費用対効果や負担のあり方を精査</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補助金の見直しに取り組み、経費の縮減に努める。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41</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8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88900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1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157480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118127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地方債の償還金は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類似団体平均に比べ多くなっているものの、地方債借入額を抑制していることなどから、地方債残高は合併以降大幅に減少している。</a:t>
          </a:r>
          <a:endParaRPr lang="ja-JP" altLang="ja-JP" sz="1400">
            <a:effectLst/>
          </a:endParaRPr>
        </a:p>
        <a:p>
          <a:r>
            <a:rPr kumimoji="1" lang="ja-JP" altLang="ja-JP" sz="1100">
              <a:solidFill>
                <a:schemeClr val="dk1"/>
              </a:solidFill>
              <a:effectLst/>
              <a:latin typeface="+mn-lt"/>
              <a:ea typeface="+mn-ea"/>
              <a:cs typeface="+mn-cs"/>
            </a:rPr>
            <a:t>　今後も、持続可能な健全財政を確立するため、「経営健全化計画」に基づき、公債費の縮減に努める。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22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85089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79</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29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類似団体に比べ、経常収支比率における公債費の割合が高いため、同団体平均を</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今後も「経営健全化計画」に基づき、各経費の削減に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取組を進める。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8143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49276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560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29035</xdr:rowOff>
    </xdr:from>
    <xdr:to>
      <xdr:col>29</xdr:col>
      <xdr:colOff>127000</xdr:colOff>
      <xdr:row>14</xdr:row>
      <xdr:rowOff>31636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476960"/>
          <a:ext cx="647700" cy="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31636</xdr:rowOff>
    </xdr:from>
    <xdr:to>
      <xdr:col>26</xdr:col>
      <xdr:colOff>50800</xdr:colOff>
      <xdr:row>14</xdr:row>
      <xdr:rowOff>149165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479561"/>
          <a:ext cx="698500" cy="11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149165</xdr:rowOff>
    </xdr:from>
    <xdr:to>
      <xdr:col>22</xdr:col>
      <xdr:colOff>114300</xdr:colOff>
      <xdr:row>15</xdr:row>
      <xdr:rowOff>3918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97090"/>
          <a:ext cx="698500" cy="2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3918</xdr:rowOff>
    </xdr:from>
    <xdr:to>
      <xdr:col>18</xdr:col>
      <xdr:colOff>177800</xdr:colOff>
      <xdr:row>15</xdr:row>
      <xdr:rowOff>5575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623293"/>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149685</xdr:rowOff>
    </xdr:from>
    <xdr:to>
      <xdr:col>29</xdr:col>
      <xdr:colOff>177800</xdr:colOff>
      <xdr:row>14</xdr:row>
      <xdr:rowOff>79835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2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166212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7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152286</xdr:rowOff>
    </xdr:from>
    <xdr:to>
      <xdr:col>26</xdr:col>
      <xdr:colOff>101600</xdr:colOff>
      <xdr:row>14</xdr:row>
      <xdr:rowOff>82436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92613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9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98365</xdr:rowOff>
    </xdr:from>
    <xdr:to>
      <xdr:col>22</xdr:col>
      <xdr:colOff>165100</xdr:colOff>
      <xdr:row>15</xdr:row>
      <xdr:rowOff>28515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124568</xdr:rowOff>
    </xdr:from>
    <xdr:to>
      <xdr:col>19</xdr:col>
      <xdr:colOff>38100</xdr:colOff>
      <xdr:row>15</xdr:row>
      <xdr:rowOff>54718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7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64895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126225</xdr:rowOff>
    </xdr:from>
    <xdr:to>
      <xdr:col>15</xdr:col>
      <xdr:colOff>101600</xdr:colOff>
      <xdr:row>15</xdr:row>
      <xdr:rowOff>56375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7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66552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272999</xdr:rowOff>
    </xdr:from>
    <xdr:to>
      <xdr:col>29</xdr:col>
      <xdr:colOff>127000</xdr:colOff>
      <xdr:row>34</xdr:row>
      <xdr:rowOff>314528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40449"/>
          <a:ext cx="6477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314528</xdr:rowOff>
    </xdr:from>
    <xdr:to>
      <xdr:col>26</xdr:col>
      <xdr:colOff>50800</xdr:colOff>
      <xdr:row>35</xdr:row>
      <xdr:rowOff>12967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81978"/>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4242</xdr:rowOff>
    </xdr:from>
    <xdr:to>
      <xdr:col>22</xdr:col>
      <xdr:colOff>114300</xdr:colOff>
      <xdr:row>35</xdr:row>
      <xdr:rowOff>12967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14592"/>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273762</xdr:rowOff>
    </xdr:from>
    <xdr:to>
      <xdr:col>18</xdr:col>
      <xdr:colOff>177800</xdr:colOff>
      <xdr:row>35</xdr:row>
      <xdr:rowOff>4242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41212"/>
          <a:ext cx="6985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222199</xdr:rowOff>
    </xdr:from>
    <xdr:to>
      <xdr:col>29</xdr:col>
      <xdr:colOff>177800</xdr:colOff>
      <xdr:row>34</xdr:row>
      <xdr:rowOff>323799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67276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3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263728</xdr:rowOff>
    </xdr:from>
    <xdr:to>
      <xdr:col>26</xdr:col>
      <xdr:colOff>101600</xdr:colOff>
      <xdr:row>35</xdr:row>
      <xdr:rowOff>22428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32605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00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305067</xdr:rowOff>
    </xdr:from>
    <xdr:to>
      <xdr:col>22</xdr:col>
      <xdr:colOff>165100</xdr:colOff>
      <xdr:row>35</xdr:row>
      <xdr:rowOff>63767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7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73944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296342</xdr:rowOff>
    </xdr:from>
    <xdr:to>
      <xdr:col>19</xdr:col>
      <xdr:colOff>38100</xdr:colOff>
      <xdr:row>35</xdr:row>
      <xdr:rowOff>55042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65219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222961</xdr:rowOff>
    </xdr:from>
    <xdr:to>
      <xdr:col>15</xdr:col>
      <xdr:colOff>101600</xdr:colOff>
      <xdr:row>34</xdr:row>
      <xdr:rowOff>324562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90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334738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27960</xdr:rowOff>
    </xdr:from>
    <xdr:to>
      <xdr:col>24</xdr:col>
      <xdr:colOff>63500</xdr:colOff>
      <xdr:row>33</xdr:row>
      <xdr:rowOff>56032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85810"/>
          <a:ext cx="8382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27960</xdr:rowOff>
    </xdr:from>
    <xdr:to>
      <xdr:col>19</xdr:col>
      <xdr:colOff>177800</xdr:colOff>
      <xdr:row>34</xdr:row>
      <xdr:rowOff>74938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85810"/>
          <a:ext cx="889000" cy="2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74938</xdr:rowOff>
    </xdr:from>
    <xdr:to>
      <xdr:col>15</xdr:col>
      <xdr:colOff>50800</xdr:colOff>
      <xdr:row>34</xdr:row>
      <xdr:rowOff>92402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4238"/>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92402</xdr:rowOff>
    </xdr:from>
    <xdr:to>
      <xdr:col>10</xdr:col>
      <xdr:colOff>114300</xdr:colOff>
      <xdr:row>34</xdr:row>
      <xdr:rowOff>98529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21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5232</xdr:rowOff>
    </xdr:from>
    <xdr:to>
      <xdr:col>24</xdr:col>
      <xdr:colOff>114300</xdr:colOff>
      <xdr:row>33</xdr:row>
      <xdr:rowOff>106832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28109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148610</xdr:rowOff>
    </xdr:from>
    <xdr:to>
      <xdr:col>20</xdr:col>
      <xdr:colOff>38100</xdr:colOff>
      <xdr:row>33</xdr:row>
      <xdr:rowOff>78760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95287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24138</xdr:rowOff>
    </xdr:from>
    <xdr:to>
      <xdr:col>15</xdr:col>
      <xdr:colOff>101600</xdr:colOff>
      <xdr:row>34</xdr:row>
      <xdr:rowOff>125738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142265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41602</xdr:rowOff>
    </xdr:from>
    <xdr:to>
      <xdr:col>10</xdr:col>
      <xdr:colOff>165100</xdr:colOff>
      <xdr:row>34</xdr:row>
      <xdr:rowOff>143202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159729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47729</xdr:rowOff>
    </xdr:from>
    <xdr:to>
      <xdr:col>6</xdr:col>
      <xdr:colOff>38100</xdr:colOff>
      <xdr:row>34</xdr:row>
      <xdr:rowOff>149329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165856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19018</xdr:rowOff>
    </xdr:from>
    <xdr:to>
      <xdr:col>24</xdr:col>
      <xdr:colOff>63500</xdr:colOff>
      <xdr:row>57</xdr:row>
      <xdr:rowOff>72625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1668"/>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72625</xdr:rowOff>
    </xdr:from>
    <xdr:to>
      <xdr:col>19</xdr:col>
      <xdr:colOff>177800</xdr:colOff>
      <xdr:row>57</xdr:row>
      <xdr:rowOff>113392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527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113392</xdr:rowOff>
    </xdr:from>
    <xdr:to>
      <xdr:col>15</xdr:col>
      <xdr:colOff>50800</xdr:colOff>
      <xdr:row>57</xdr:row>
      <xdr:rowOff>158235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6042"/>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158235</xdr:rowOff>
    </xdr:from>
    <xdr:to>
      <xdr:col>10</xdr:col>
      <xdr:colOff>114300</xdr:colOff>
      <xdr:row>58</xdr:row>
      <xdr:rowOff>9913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885"/>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139668</xdr:rowOff>
    </xdr:from>
    <xdr:to>
      <xdr:col>24</xdr:col>
      <xdr:colOff>114300</xdr:colOff>
      <xdr:row>57</xdr:row>
      <xdr:rowOff>69818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118095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21825</xdr:rowOff>
    </xdr:from>
    <xdr:to>
      <xdr:col>20</xdr:col>
      <xdr:colOff>38100</xdr:colOff>
      <xdr:row>57</xdr:row>
      <xdr:rowOff>123425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114552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62592</xdr:rowOff>
    </xdr:from>
    <xdr:to>
      <xdr:col>15</xdr:col>
      <xdr:colOff>101600</xdr:colOff>
      <xdr:row>57</xdr:row>
      <xdr:rowOff>164192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155319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107435</xdr:rowOff>
    </xdr:from>
    <xdr:to>
      <xdr:col>10</xdr:col>
      <xdr:colOff>165100</xdr:colOff>
      <xdr:row>58</xdr:row>
      <xdr:rowOff>37585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28712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130563</xdr:rowOff>
    </xdr:from>
    <xdr:to>
      <xdr:col>6</xdr:col>
      <xdr:colOff>38100</xdr:colOff>
      <xdr:row>58</xdr:row>
      <xdr:rowOff>60713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68377</xdr:rowOff>
    </xdr:from>
    <xdr:to>
      <xdr:col>24</xdr:col>
      <xdr:colOff>63500</xdr:colOff>
      <xdr:row>76</xdr:row>
      <xdr:rowOff>99409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98577"/>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60034</xdr:rowOff>
    </xdr:from>
    <xdr:to>
      <xdr:col>19</xdr:col>
      <xdr:colOff>177800</xdr:colOff>
      <xdr:row>76</xdr:row>
      <xdr:rowOff>99409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90234"/>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60034</xdr:rowOff>
    </xdr:from>
    <xdr:to>
      <xdr:col>15</xdr:col>
      <xdr:colOff>50800</xdr:colOff>
      <xdr:row>76</xdr:row>
      <xdr:rowOff>85292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90234"/>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85292</xdr:rowOff>
    </xdr:from>
    <xdr:to>
      <xdr:col>10</xdr:col>
      <xdr:colOff>114300</xdr:colOff>
      <xdr:row>76</xdr:row>
      <xdr:rowOff>139185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15492"/>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17577</xdr:rowOff>
    </xdr:from>
    <xdr:to>
      <xdr:col>24</xdr:col>
      <xdr:colOff>114300</xdr:colOff>
      <xdr:row>76</xdr:row>
      <xdr:rowOff>119177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40453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48609</xdr:rowOff>
    </xdr:from>
    <xdr:to>
      <xdr:col>20</xdr:col>
      <xdr:colOff>38100</xdr:colOff>
      <xdr:row>76</xdr:row>
      <xdr:rowOff>150209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166736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9234</xdr:rowOff>
    </xdr:from>
    <xdr:to>
      <xdr:col>15</xdr:col>
      <xdr:colOff>101600</xdr:colOff>
      <xdr:row>76</xdr:row>
      <xdr:rowOff>110834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127360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34492</xdr:rowOff>
    </xdr:from>
    <xdr:to>
      <xdr:col>10</xdr:col>
      <xdr:colOff>165100</xdr:colOff>
      <xdr:row>76</xdr:row>
      <xdr:rowOff>136092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152620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83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88385</xdr:rowOff>
    </xdr:from>
    <xdr:to>
      <xdr:col>6</xdr:col>
      <xdr:colOff>38100</xdr:colOff>
      <xdr:row>77</xdr:row>
      <xdr:rowOff>18535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35062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5228</xdr:rowOff>
    </xdr:from>
    <xdr:to>
      <xdr:col>24</xdr:col>
      <xdr:colOff>63500</xdr:colOff>
      <xdr:row>96</xdr:row>
      <xdr:rowOff>130528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292978"/>
          <a:ext cx="838200" cy="29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130528</xdr:rowOff>
    </xdr:from>
    <xdr:to>
      <xdr:col>19</xdr:col>
      <xdr:colOff>177800</xdr:colOff>
      <xdr:row>97</xdr:row>
      <xdr:rowOff>43532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897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43532</xdr:rowOff>
    </xdr:from>
    <xdr:to>
      <xdr:col>15</xdr:col>
      <xdr:colOff>50800</xdr:colOff>
      <xdr:row>97</xdr:row>
      <xdr:rowOff>102521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674182"/>
          <a:ext cx="889000" cy="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102521</xdr:rowOff>
    </xdr:from>
    <xdr:to>
      <xdr:col>10</xdr:col>
      <xdr:colOff>114300</xdr:colOff>
      <xdr:row>97</xdr:row>
      <xdr:rowOff>125244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733171"/>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125878</xdr:rowOff>
    </xdr:from>
    <xdr:to>
      <xdr:col>24</xdr:col>
      <xdr:colOff>114300</xdr:colOff>
      <xdr:row>95</xdr:row>
      <xdr:rowOff>56028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148755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09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79728</xdr:rowOff>
    </xdr:from>
    <xdr:to>
      <xdr:col>20</xdr:col>
      <xdr:colOff>38100</xdr:colOff>
      <xdr:row>97</xdr:row>
      <xdr:rowOff>9878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26405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31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164182</xdr:rowOff>
    </xdr:from>
    <xdr:to>
      <xdr:col>15</xdr:col>
      <xdr:colOff>101600</xdr:colOff>
      <xdr:row>97</xdr:row>
      <xdr:rowOff>94332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110859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39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51721</xdr:rowOff>
    </xdr:from>
    <xdr:to>
      <xdr:col>10</xdr:col>
      <xdr:colOff>165100</xdr:colOff>
      <xdr:row>97</xdr:row>
      <xdr:rowOff>153321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169848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4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74444</xdr:rowOff>
    </xdr:from>
    <xdr:to>
      <xdr:col>6</xdr:col>
      <xdr:colOff>38100</xdr:colOff>
      <xdr:row>98</xdr:row>
      <xdr:rowOff>4594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21121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48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81559</xdr:rowOff>
    </xdr:from>
    <xdr:to>
      <xdr:col>55</xdr:col>
      <xdr:colOff>0</xdr:colOff>
      <xdr:row>36</xdr:row>
      <xdr:rowOff>125004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25059"/>
          <a:ext cx="838200" cy="107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81559</xdr:rowOff>
    </xdr:from>
    <xdr:to>
      <xdr:col>50</xdr:col>
      <xdr:colOff>114300</xdr:colOff>
      <xdr:row>37</xdr:row>
      <xdr:rowOff>52222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25059"/>
          <a:ext cx="889000" cy="11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52222</xdr:rowOff>
    </xdr:from>
    <xdr:to>
      <xdr:col>45</xdr:col>
      <xdr:colOff>177800</xdr:colOff>
      <xdr:row>38</xdr:row>
      <xdr:rowOff>28513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95872"/>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26151</xdr:rowOff>
    </xdr:from>
    <xdr:to>
      <xdr:col>41</xdr:col>
      <xdr:colOff>50800</xdr:colOff>
      <xdr:row>38</xdr:row>
      <xdr:rowOff>28513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4125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74204</xdr:rowOff>
    </xdr:from>
    <xdr:to>
      <xdr:col>55</xdr:col>
      <xdr:colOff>50800</xdr:colOff>
      <xdr:row>37</xdr:row>
      <xdr:rowOff>4354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52631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30759</xdr:rowOff>
    </xdr:from>
    <xdr:to>
      <xdr:col>50</xdr:col>
      <xdr:colOff>165100</xdr:colOff>
      <xdr:row>30</xdr:row>
      <xdr:rowOff>132359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1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123486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2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xdr:rowOff>
    </xdr:from>
    <xdr:to>
      <xdr:col>46</xdr:col>
      <xdr:colOff>38100</xdr:colOff>
      <xdr:row>37</xdr:row>
      <xdr:rowOff>103022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94149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149163</xdr:rowOff>
    </xdr:from>
    <xdr:to>
      <xdr:col>41</xdr:col>
      <xdr:colOff>101600</xdr:colOff>
      <xdr:row>38</xdr:row>
      <xdr:rowOff>79313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146801</xdr:rowOff>
    </xdr:from>
    <xdr:to>
      <xdr:col>36</xdr:col>
      <xdr:colOff>165100</xdr:colOff>
      <xdr:row>38</xdr:row>
      <xdr:rowOff>76951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68078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145476</xdr:rowOff>
    </xdr:from>
    <xdr:to>
      <xdr:col>55</xdr:col>
      <xdr:colOff>0</xdr:colOff>
      <xdr:row>56</xdr:row>
      <xdr:rowOff>79296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575226"/>
          <a:ext cx="8382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145476</xdr:rowOff>
    </xdr:from>
    <xdr:to>
      <xdr:col>50</xdr:col>
      <xdr:colOff>114300</xdr:colOff>
      <xdr:row>56</xdr:row>
      <xdr:rowOff>16858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575226"/>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16858</xdr:rowOff>
    </xdr:from>
    <xdr:to>
      <xdr:col>45</xdr:col>
      <xdr:colOff>177800</xdr:colOff>
      <xdr:row>56</xdr:row>
      <xdr:rowOff>155618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18058"/>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131425</xdr:rowOff>
    </xdr:from>
    <xdr:to>
      <xdr:col>41</xdr:col>
      <xdr:colOff>50800</xdr:colOff>
      <xdr:row>56</xdr:row>
      <xdr:rowOff>155618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61175"/>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28496</xdr:rowOff>
    </xdr:from>
    <xdr:to>
      <xdr:col>55</xdr:col>
      <xdr:colOff>50800</xdr:colOff>
      <xdr:row>56</xdr:row>
      <xdr:rowOff>130096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51373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94676</xdr:rowOff>
    </xdr:from>
    <xdr:to>
      <xdr:col>50</xdr:col>
      <xdr:colOff>165100</xdr:colOff>
      <xdr:row>56</xdr:row>
      <xdr:rowOff>24826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41353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137508</xdr:rowOff>
    </xdr:from>
    <xdr:to>
      <xdr:col>46</xdr:col>
      <xdr:colOff>38100</xdr:colOff>
      <xdr:row>56</xdr:row>
      <xdr:rowOff>67658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84185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104818</xdr:rowOff>
    </xdr:from>
    <xdr:to>
      <xdr:col>41</xdr:col>
      <xdr:colOff>101600</xdr:colOff>
      <xdr:row>57</xdr:row>
      <xdr:rowOff>34968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51495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80625</xdr:rowOff>
    </xdr:from>
    <xdr:to>
      <xdr:col>36</xdr:col>
      <xdr:colOff>165100</xdr:colOff>
      <xdr:row>56</xdr:row>
      <xdr:rowOff>10775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27302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124968</xdr:rowOff>
    </xdr:from>
    <xdr:to>
      <xdr:col>55</xdr:col>
      <xdr:colOff>0</xdr:colOff>
      <xdr:row>78</xdr:row>
      <xdr:rowOff>42635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26618"/>
          <a:ext cx="838200" cy="8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124968</xdr:rowOff>
    </xdr:from>
    <xdr:to>
      <xdr:col>50</xdr:col>
      <xdr:colOff>114300</xdr:colOff>
      <xdr:row>78</xdr:row>
      <xdr:rowOff>11709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26618"/>
          <a:ext cx="8890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11709</xdr:rowOff>
    </xdr:from>
    <xdr:to>
      <xdr:col>45</xdr:col>
      <xdr:colOff>177800</xdr:colOff>
      <xdr:row>78</xdr:row>
      <xdr:rowOff>21831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8480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5296</xdr:rowOff>
    </xdr:from>
    <xdr:to>
      <xdr:col>41</xdr:col>
      <xdr:colOff>50800</xdr:colOff>
      <xdr:row>78</xdr:row>
      <xdr:rowOff>21831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06946"/>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163285</xdr:rowOff>
    </xdr:from>
    <xdr:to>
      <xdr:col>55</xdr:col>
      <xdr:colOff>50800</xdr:colOff>
      <xdr:row>78</xdr:row>
      <xdr:rowOff>93435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74168</xdr:rowOff>
    </xdr:from>
    <xdr:to>
      <xdr:col>50</xdr:col>
      <xdr:colOff>165100</xdr:colOff>
      <xdr:row>78</xdr:row>
      <xdr:rowOff>4318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20845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132359</xdr:rowOff>
    </xdr:from>
    <xdr:to>
      <xdr:col>46</xdr:col>
      <xdr:colOff>38100</xdr:colOff>
      <xdr:row>78</xdr:row>
      <xdr:rowOff>62509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79036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142481</xdr:rowOff>
    </xdr:from>
    <xdr:to>
      <xdr:col>41</xdr:col>
      <xdr:colOff>101600</xdr:colOff>
      <xdr:row>78</xdr:row>
      <xdr:rowOff>72631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89158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125946</xdr:rowOff>
    </xdr:from>
    <xdr:to>
      <xdr:col>36</xdr:col>
      <xdr:colOff>165100</xdr:colOff>
      <xdr:row>77</xdr:row>
      <xdr:rowOff>56096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72623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18588</xdr:rowOff>
    </xdr:from>
    <xdr:to>
      <xdr:col>55</xdr:col>
      <xdr:colOff>0</xdr:colOff>
      <xdr:row>94</xdr:row>
      <xdr:rowOff>83052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134888"/>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18588</xdr:rowOff>
    </xdr:from>
    <xdr:to>
      <xdr:col>50</xdr:col>
      <xdr:colOff>114300</xdr:colOff>
      <xdr:row>94</xdr:row>
      <xdr:rowOff>39505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13488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39505</xdr:rowOff>
    </xdr:from>
    <xdr:to>
      <xdr:col>45</xdr:col>
      <xdr:colOff>177800</xdr:colOff>
      <xdr:row>95</xdr:row>
      <xdr:rowOff>97227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155805"/>
          <a:ext cx="889000" cy="2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41562</xdr:rowOff>
    </xdr:from>
    <xdr:to>
      <xdr:col>41</xdr:col>
      <xdr:colOff>50800</xdr:colOff>
      <xdr:row>95</xdr:row>
      <xdr:rowOff>97227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329312"/>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32252</xdr:rowOff>
    </xdr:from>
    <xdr:to>
      <xdr:col>55</xdr:col>
      <xdr:colOff>50800</xdr:colOff>
      <xdr:row>94</xdr:row>
      <xdr:rowOff>133852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55129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9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139238</xdr:rowOff>
    </xdr:from>
    <xdr:to>
      <xdr:col>50</xdr:col>
      <xdr:colOff>165100</xdr:colOff>
      <xdr:row>94</xdr:row>
      <xdr:rowOff>69388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0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85915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85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160155</xdr:rowOff>
    </xdr:from>
    <xdr:to>
      <xdr:col>46</xdr:col>
      <xdr:colOff>38100</xdr:colOff>
      <xdr:row>94</xdr:row>
      <xdr:rowOff>90305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106832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8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46427</xdr:rowOff>
    </xdr:from>
    <xdr:to>
      <xdr:col>41</xdr:col>
      <xdr:colOff>101600</xdr:colOff>
      <xdr:row>95</xdr:row>
      <xdr:rowOff>148027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164554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162212</xdr:rowOff>
    </xdr:from>
    <xdr:to>
      <xdr:col>36</xdr:col>
      <xdr:colOff>165100</xdr:colOff>
      <xdr:row>95</xdr:row>
      <xdr:rowOff>92362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2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108889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66294</xdr:rowOff>
    </xdr:from>
    <xdr:to>
      <xdr:col>85</xdr:col>
      <xdr:colOff>127000</xdr:colOff>
      <xdr:row>34</xdr:row>
      <xdr:rowOff>137160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89559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137160</xdr:rowOff>
    </xdr:from>
    <xdr:to>
      <xdr:col>81</xdr:col>
      <xdr:colOff>50800</xdr:colOff>
      <xdr:row>36</xdr:row>
      <xdr:rowOff>24511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966460"/>
          <a:ext cx="889000" cy="2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24511</xdr:rowOff>
    </xdr:from>
    <xdr:to>
      <xdr:col>76</xdr:col>
      <xdr:colOff>114300</xdr:colOff>
      <xdr:row>37</xdr:row>
      <xdr:rowOff>48514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19671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111633</xdr:rowOff>
    </xdr:from>
    <xdr:to>
      <xdr:col>71</xdr:col>
      <xdr:colOff>177800</xdr:colOff>
      <xdr:row>37</xdr:row>
      <xdr:rowOff>48514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112383"/>
          <a:ext cx="889000" cy="2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xdr:rowOff>
    </xdr:from>
    <xdr:to>
      <xdr:col>85</xdr:col>
      <xdr:colOff>177800</xdr:colOff>
      <xdr:row>34</xdr:row>
      <xdr:rowOff>117094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38371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86360</xdr:rowOff>
    </xdr:from>
    <xdr:to>
      <xdr:col>81</xdr:col>
      <xdr:colOff>101600</xdr:colOff>
      <xdr:row>35</xdr:row>
      <xdr:rowOff>16510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33037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145161</xdr:rowOff>
    </xdr:from>
    <xdr:to>
      <xdr:col>76</xdr:col>
      <xdr:colOff>165100</xdr:colOff>
      <xdr:row>36</xdr:row>
      <xdr:rowOff>75311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91838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59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169164</xdr:rowOff>
    </xdr:from>
    <xdr:to>
      <xdr:col>72</xdr:col>
      <xdr:colOff>38100</xdr:colOff>
      <xdr:row>37</xdr:row>
      <xdr:rowOff>99314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115841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60833</xdr:rowOff>
    </xdr:from>
    <xdr:to>
      <xdr:col>67</xdr:col>
      <xdr:colOff>101600</xdr:colOff>
      <xdr:row>35</xdr:row>
      <xdr:rowOff>162433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7510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28619</xdr:rowOff>
    </xdr:from>
    <xdr:to>
      <xdr:col>85</xdr:col>
      <xdr:colOff>127000</xdr:colOff>
      <xdr:row>73</xdr:row>
      <xdr:rowOff>35725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544469"/>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35725</xdr:rowOff>
    </xdr:from>
    <xdr:to>
      <xdr:col>81</xdr:col>
      <xdr:colOff>50800</xdr:colOff>
      <xdr:row>73</xdr:row>
      <xdr:rowOff>55690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551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24181</xdr:rowOff>
    </xdr:from>
    <xdr:to>
      <xdr:col>76</xdr:col>
      <xdr:colOff>114300</xdr:colOff>
      <xdr:row>73</xdr:row>
      <xdr:rowOff>55690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540031"/>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129204</xdr:rowOff>
    </xdr:from>
    <xdr:to>
      <xdr:col>71</xdr:col>
      <xdr:colOff>177800</xdr:colOff>
      <xdr:row>73</xdr:row>
      <xdr:rowOff>24181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473604"/>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149269</xdr:rowOff>
    </xdr:from>
    <xdr:to>
      <xdr:col>85</xdr:col>
      <xdr:colOff>177800</xdr:colOff>
      <xdr:row>73</xdr:row>
      <xdr:rowOff>79419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696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3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156375</xdr:rowOff>
    </xdr:from>
    <xdr:to>
      <xdr:col>81</xdr:col>
      <xdr:colOff>101600</xdr:colOff>
      <xdr:row>73</xdr:row>
      <xdr:rowOff>86525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5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103052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2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4890</xdr:rowOff>
    </xdr:from>
    <xdr:to>
      <xdr:col>76</xdr:col>
      <xdr:colOff>165100</xdr:colOff>
      <xdr:row>73</xdr:row>
      <xdr:rowOff>106490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5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123017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2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144831</xdr:rowOff>
    </xdr:from>
    <xdr:to>
      <xdr:col>72</xdr:col>
      <xdr:colOff>38100</xdr:colOff>
      <xdr:row>73</xdr:row>
      <xdr:rowOff>74981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4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91508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2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78404</xdr:rowOff>
    </xdr:from>
    <xdr:to>
      <xdr:col>67</xdr:col>
      <xdr:colOff>101600</xdr:colOff>
      <xdr:row>73</xdr:row>
      <xdr:rowOff>8554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4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25081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19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103899</xdr:rowOff>
    </xdr:from>
    <xdr:to>
      <xdr:col>85</xdr:col>
      <xdr:colOff>127000</xdr:colOff>
      <xdr:row>97</xdr:row>
      <xdr:rowOff>98565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91649"/>
          <a:ext cx="8382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98565</xdr:rowOff>
    </xdr:from>
    <xdr:to>
      <xdr:col>81</xdr:col>
      <xdr:colOff>50800</xdr:colOff>
      <xdr:row>97</xdr:row>
      <xdr:rowOff>142329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29215"/>
          <a:ext cx="8890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142329</xdr:rowOff>
    </xdr:from>
    <xdr:to>
      <xdr:col>76</xdr:col>
      <xdr:colOff>114300</xdr:colOff>
      <xdr:row>98</xdr:row>
      <xdr:rowOff>43790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72979"/>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170244</xdr:rowOff>
    </xdr:from>
    <xdr:to>
      <xdr:col>71</xdr:col>
      <xdr:colOff>177800</xdr:colOff>
      <xdr:row>98</xdr:row>
      <xdr:rowOff>43790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629444"/>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53099</xdr:rowOff>
    </xdr:from>
    <xdr:to>
      <xdr:col>85</xdr:col>
      <xdr:colOff>177800</xdr:colOff>
      <xdr:row>95</xdr:row>
      <xdr:rowOff>154699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75976</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1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47765</xdr:rowOff>
    </xdr:from>
    <xdr:to>
      <xdr:col>81</xdr:col>
      <xdr:colOff>101600</xdr:colOff>
      <xdr:row>97</xdr:row>
      <xdr:rowOff>149365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165892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91529</xdr:rowOff>
    </xdr:from>
    <xdr:to>
      <xdr:col>76</xdr:col>
      <xdr:colOff>165100</xdr:colOff>
      <xdr:row>98</xdr:row>
      <xdr:rowOff>21679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38206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164440</xdr:rowOff>
    </xdr:from>
    <xdr:to>
      <xdr:col>72</xdr:col>
      <xdr:colOff>38100</xdr:colOff>
      <xdr:row>98</xdr:row>
      <xdr:rowOff>94590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85717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119444</xdr:rowOff>
    </xdr:from>
    <xdr:to>
      <xdr:col>67</xdr:col>
      <xdr:colOff>101600</xdr:colOff>
      <xdr:row>97</xdr:row>
      <xdr:rowOff>49594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66121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3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138176</xdr:rowOff>
    </xdr:from>
    <xdr:to>
      <xdr:col>116</xdr:col>
      <xdr:colOff>63500</xdr:colOff>
      <xdr:row>38</xdr:row>
      <xdr:rowOff>140081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5327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139129</xdr:rowOff>
    </xdr:from>
    <xdr:to>
      <xdr:col>111</xdr:col>
      <xdr:colOff>177800</xdr:colOff>
      <xdr:row>38</xdr:row>
      <xdr:rowOff>140081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22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136271</xdr:rowOff>
    </xdr:from>
    <xdr:to>
      <xdr:col>107</xdr:col>
      <xdr:colOff>50800</xdr:colOff>
      <xdr:row>38</xdr:row>
      <xdr:rowOff>139129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13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136081</xdr:rowOff>
    </xdr:from>
    <xdr:to>
      <xdr:col>102</xdr:col>
      <xdr:colOff>114300</xdr:colOff>
      <xdr:row>38</xdr:row>
      <xdr:rowOff>136271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11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87376</xdr:rowOff>
    </xdr:from>
    <xdr:to>
      <xdr:col>116</xdr:col>
      <xdr:colOff>114300</xdr:colOff>
      <xdr:row>39</xdr:row>
      <xdr:rowOff>17526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2303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89281</xdr:rowOff>
    </xdr:from>
    <xdr:to>
      <xdr:col>112</xdr:col>
      <xdr:colOff>38100</xdr:colOff>
      <xdr:row>39</xdr:row>
      <xdr:rowOff>19431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10558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88329</xdr:rowOff>
    </xdr:from>
    <xdr:to>
      <xdr:col>107</xdr:col>
      <xdr:colOff>101600</xdr:colOff>
      <xdr:row>39</xdr:row>
      <xdr:rowOff>18479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9606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9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85471</xdr:rowOff>
    </xdr:from>
    <xdr:to>
      <xdr:col>102</xdr:col>
      <xdr:colOff>165100</xdr:colOff>
      <xdr:row>39</xdr:row>
      <xdr:rowOff>15621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6748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6558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35401</xdr:rowOff>
    </xdr:from>
    <xdr:to>
      <xdr:col>116</xdr:col>
      <xdr:colOff>63500</xdr:colOff>
      <xdr:row>59</xdr:row>
      <xdr:rowOff>35878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0951"/>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33306</xdr:rowOff>
    </xdr:from>
    <xdr:to>
      <xdr:col>111</xdr:col>
      <xdr:colOff>177800</xdr:colOff>
      <xdr:row>59</xdr:row>
      <xdr:rowOff>35401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488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33306</xdr:rowOff>
    </xdr:from>
    <xdr:to>
      <xdr:col>107</xdr:col>
      <xdr:colOff>50800</xdr:colOff>
      <xdr:row>59</xdr:row>
      <xdr:rowOff>34277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4885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34277</xdr:rowOff>
    </xdr:from>
    <xdr:to>
      <xdr:col>102</xdr:col>
      <xdr:colOff>114300</xdr:colOff>
      <xdr:row>59</xdr:row>
      <xdr:rowOff>35192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498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156528</xdr:rowOff>
    </xdr:from>
    <xdr:to>
      <xdr:col>116</xdr:col>
      <xdr:colOff>114300</xdr:colOff>
      <xdr:row>59</xdr:row>
      <xdr:rowOff>86678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71455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156051</xdr:rowOff>
    </xdr:from>
    <xdr:to>
      <xdr:col>112</xdr:col>
      <xdr:colOff>38100</xdr:colOff>
      <xdr:row>59</xdr:row>
      <xdr:rowOff>86201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77328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153956</xdr:rowOff>
    </xdr:from>
    <xdr:to>
      <xdr:col>107</xdr:col>
      <xdr:colOff>101600</xdr:colOff>
      <xdr:row>59</xdr:row>
      <xdr:rowOff>84106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75233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154927</xdr:rowOff>
    </xdr:from>
    <xdr:to>
      <xdr:col>102</xdr:col>
      <xdr:colOff>165100</xdr:colOff>
      <xdr:row>59</xdr:row>
      <xdr:rowOff>85077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76204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155842</xdr:rowOff>
    </xdr:from>
    <xdr:to>
      <xdr:col>98</xdr:col>
      <xdr:colOff>38100</xdr:colOff>
      <xdr:row>59</xdr:row>
      <xdr:rowOff>85992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77119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130823</xdr:rowOff>
    </xdr:from>
    <xdr:to>
      <xdr:col>116</xdr:col>
      <xdr:colOff>63500</xdr:colOff>
      <xdr:row>74</xdr:row>
      <xdr:rowOff>147701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18123"/>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130823</xdr:rowOff>
    </xdr:from>
    <xdr:to>
      <xdr:col>111</xdr:col>
      <xdr:colOff>177800</xdr:colOff>
      <xdr:row>75</xdr:row>
      <xdr:rowOff>4216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1812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132156</xdr:rowOff>
    </xdr:from>
    <xdr:to>
      <xdr:col>107</xdr:col>
      <xdr:colOff>50800</xdr:colOff>
      <xdr:row>75</xdr:row>
      <xdr:rowOff>4216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76556"/>
          <a:ext cx="889000" cy="3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132156</xdr:rowOff>
    </xdr:from>
    <xdr:to>
      <xdr:col>102</xdr:col>
      <xdr:colOff>114300</xdr:colOff>
      <xdr:row>74</xdr:row>
      <xdr:rowOff>32677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76556"/>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96901</xdr:rowOff>
    </xdr:from>
    <xdr:to>
      <xdr:col>116</xdr:col>
      <xdr:colOff>114300</xdr:colOff>
      <xdr:row>75</xdr:row>
      <xdr:rowOff>27051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119778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80023</xdr:rowOff>
    </xdr:from>
    <xdr:to>
      <xdr:col>112</xdr:col>
      <xdr:colOff>38100</xdr:colOff>
      <xdr:row>75</xdr:row>
      <xdr:rowOff>10173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26700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124866</xdr:rowOff>
    </xdr:from>
    <xdr:to>
      <xdr:col>107</xdr:col>
      <xdr:colOff>101600</xdr:colOff>
      <xdr:row>75</xdr:row>
      <xdr:rowOff>55016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71543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81356</xdr:rowOff>
    </xdr:from>
    <xdr:to>
      <xdr:col>102</xdr:col>
      <xdr:colOff>165100</xdr:colOff>
      <xdr:row>73</xdr:row>
      <xdr:rowOff>11506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28033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153327</xdr:rowOff>
    </xdr:from>
    <xdr:to>
      <xdr:col>98</xdr:col>
      <xdr:colOff>38100</xdr:colOff>
      <xdr:row>74</xdr:row>
      <xdr:rowOff>83477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100004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575,853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主な構成費目である人件費は、住民一人当たり</a:t>
          </a:r>
          <a:r>
            <a:rPr kumimoji="1" lang="en-US" altLang="ja-JP" sz="1100">
              <a:solidFill>
                <a:schemeClr val="dk1"/>
              </a:solidFill>
              <a:effectLst/>
              <a:latin typeface="+mn-lt"/>
              <a:ea typeface="+mn-ea"/>
              <a:cs typeface="+mn-cs"/>
            </a:rPr>
            <a:t>81,160</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した。また、都市構造の違い等により、類似団体に比べ職員数が多いことから、依然として同団体平均を上回っている状態である。</a:t>
          </a:r>
          <a:endParaRPr lang="ja-JP" altLang="ja-JP" sz="1400">
            <a:effectLst/>
          </a:endParaRPr>
        </a:p>
        <a:p>
          <a:r>
            <a:rPr kumimoji="1" lang="ja-JP" altLang="en-US" sz="1100">
              <a:solidFill>
                <a:schemeClr val="dk1"/>
              </a:solidFill>
              <a:effectLst/>
              <a:latin typeface="+mn-lt"/>
              <a:ea typeface="+mn-ea"/>
              <a:cs typeface="+mn-cs"/>
            </a:rPr>
            <a:t>人件費以外の</a:t>
          </a:r>
          <a:r>
            <a:rPr kumimoji="1" lang="ja-JP" altLang="ja-JP" sz="1100">
              <a:solidFill>
                <a:schemeClr val="dk1"/>
              </a:solidFill>
              <a:effectLst/>
              <a:latin typeface="+mn-lt"/>
              <a:ea typeface="+mn-ea"/>
              <a:cs typeface="+mn-cs"/>
            </a:rPr>
            <a:t>義務的経費は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前年度と比較して扶助費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増加した。扶助費は、住民一人当たり</a:t>
          </a:r>
          <a:r>
            <a:rPr kumimoji="1" lang="en-US" altLang="ja-JP" sz="1100">
              <a:solidFill>
                <a:schemeClr val="dk1"/>
              </a:solidFill>
              <a:effectLst/>
              <a:latin typeface="+mn-lt"/>
              <a:ea typeface="+mn-ea"/>
              <a:cs typeface="+mn-cs"/>
            </a:rPr>
            <a:t>170,956</a:t>
          </a:r>
          <a:r>
            <a:rPr kumimoji="1" lang="ja-JP" altLang="ja-JP" sz="1100">
              <a:solidFill>
                <a:schemeClr val="dk1"/>
              </a:solidFill>
              <a:effectLst/>
              <a:latin typeface="+mn-lt"/>
              <a:ea typeface="+mn-ea"/>
              <a:cs typeface="+mn-cs"/>
            </a:rPr>
            <a:t>円であり、類似団体平均より高い水準にある。主な増加理由としては、新型コロナウイルス感染症対策として子育て世帯臨時特別給付金、</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事業の増加が挙げられる。</a:t>
          </a:r>
          <a:endParaRPr lang="ja-JP" altLang="ja-JP" sz="1400">
            <a:effectLst/>
          </a:endParaRPr>
        </a:p>
        <a:p>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投資的経費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て減少</a:t>
          </a:r>
          <a:r>
            <a:rPr kumimoji="1" lang="ja-JP" altLang="ja-JP" sz="1100">
              <a:solidFill>
                <a:schemeClr val="dk1"/>
              </a:solidFill>
              <a:effectLst/>
              <a:latin typeface="+mn-lt"/>
              <a:ea typeface="+mn-ea"/>
              <a:cs typeface="+mn-cs"/>
            </a:rPr>
            <a:t>している。普通建設事業費</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したことが要因である。主な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理由としては、</a:t>
          </a:r>
          <a:r>
            <a:rPr kumimoji="1" lang="ja-JP" altLang="en-US" sz="1100">
              <a:solidFill>
                <a:schemeClr val="dk1"/>
              </a:solidFill>
              <a:effectLst/>
              <a:latin typeface="+mn-lt"/>
              <a:ea typeface="+mn-ea"/>
              <a:cs typeface="+mn-cs"/>
            </a:rPr>
            <a:t>牧園総合支所庁舎等整備事業や畜産クラスター事業が終了し皆減になったこと</a:t>
          </a:r>
          <a:r>
            <a:rPr kumimoji="1" lang="ja-JP" altLang="ja-JP" sz="1100">
              <a:solidFill>
                <a:schemeClr val="dk1"/>
              </a:solidFill>
              <a:effectLst/>
              <a:latin typeface="+mn-lt"/>
              <a:ea typeface="+mn-ea"/>
              <a:cs typeface="+mn-cs"/>
            </a:rPr>
            <a:t>が挙げられる。普通建設事業費（新規整備</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更新整備）は、住民一人当たり</a:t>
          </a:r>
          <a:r>
            <a:rPr kumimoji="1" lang="en-US" altLang="ja-JP" sz="1100">
              <a:solidFill>
                <a:schemeClr val="dk1"/>
              </a:solidFill>
              <a:effectLst/>
              <a:latin typeface="+mn-lt"/>
              <a:ea typeface="+mn-ea"/>
              <a:cs typeface="+mn-cs"/>
            </a:rPr>
            <a:t>46,121</a:t>
          </a:r>
          <a:r>
            <a:rPr kumimoji="1" lang="ja-JP" altLang="ja-JP" sz="1100">
              <a:solidFill>
                <a:schemeClr val="dk1"/>
              </a:solidFill>
              <a:effectLst/>
              <a:latin typeface="+mn-lt"/>
              <a:ea typeface="+mn-ea"/>
              <a:cs typeface="+mn-cs"/>
            </a:rPr>
            <a:t>円であり、類似団体平均を上回っている。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121412</xdr:rowOff>
    </xdr:from>
    <xdr:to>
      <xdr:col>24</xdr:col>
      <xdr:colOff>63500</xdr:colOff>
      <xdr:row>37</xdr:row>
      <xdr:rowOff>47803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3612"/>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121412</xdr:rowOff>
    </xdr:from>
    <xdr:to>
      <xdr:col>19</xdr:col>
      <xdr:colOff>177800</xdr:colOff>
      <xdr:row>36</xdr:row>
      <xdr:rowOff>129642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9361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73863</xdr:rowOff>
    </xdr:from>
    <xdr:to>
      <xdr:col>15</xdr:col>
      <xdr:colOff>50800</xdr:colOff>
      <xdr:row>36</xdr:row>
      <xdr:rowOff>129642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6063"/>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73863</xdr:rowOff>
    </xdr:from>
    <xdr:to>
      <xdr:col>10</xdr:col>
      <xdr:colOff>114300</xdr:colOff>
      <xdr:row>36</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606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168453</xdr:rowOff>
    </xdr:from>
    <xdr:to>
      <xdr:col>24</xdr:col>
      <xdr:colOff>114300</xdr:colOff>
      <xdr:row>37</xdr:row>
      <xdr:rowOff>98603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146880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70612</xdr:rowOff>
    </xdr:from>
    <xdr:to>
      <xdr:col>20</xdr:col>
      <xdr:colOff>38100</xdr:colOff>
      <xdr:row>37</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163339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78842</xdr:rowOff>
    </xdr:from>
    <xdr:to>
      <xdr:col>15</xdr:col>
      <xdr:colOff>101600</xdr:colOff>
      <xdr:row>37</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23063</xdr:rowOff>
    </xdr:from>
    <xdr:to>
      <xdr:col>10</xdr:col>
      <xdr:colOff>165100</xdr:colOff>
      <xdr:row>36</xdr:row>
      <xdr:rowOff>124663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37693</xdr:rowOff>
    </xdr:from>
    <xdr:to>
      <xdr:col>6</xdr:col>
      <xdr:colOff>38100</xdr:colOff>
      <xdr:row>36</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16041</xdr:rowOff>
    </xdr:from>
    <xdr:to>
      <xdr:col>24</xdr:col>
      <xdr:colOff>63500</xdr:colOff>
      <xdr:row>56</xdr:row>
      <xdr:rowOff>28244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74341"/>
          <a:ext cx="838200" cy="3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16041</xdr:rowOff>
    </xdr:from>
    <xdr:to>
      <xdr:col>19</xdr:col>
      <xdr:colOff>177800</xdr:colOff>
      <xdr:row>56</xdr:row>
      <xdr:rowOff>152826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74341"/>
          <a:ext cx="889000" cy="4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152826</xdr:rowOff>
    </xdr:from>
    <xdr:to>
      <xdr:col>15</xdr:col>
      <xdr:colOff>50800</xdr:colOff>
      <xdr:row>57</xdr:row>
      <xdr:rowOff>50670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54026"/>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146608</xdr:rowOff>
    </xdr:from>
    <xdr:to>
      <xdr:col>10</xdr:col>
      <xdr:colOff>114300</xdr:colOff>
      <xdr:row>57</xdr:row>
      <xdr:rowOff>50670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47808"/>
          <a:ext cx="889000" cy="7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148894</xdr:rowOff>
    </xdr:from>
    <xdr:to>
      <xdr:col>24</xdr:col>
      <xdr:colOff>114300</xdr:colOff>
      <xdr:row>56</xdr:row>
      <xdr:rowOff>79044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136691</xdr:rowOff>
    </xdr:from>
    <xdr:to>
      <xdr:col>20</xdr:col>
      <xdr:colOff>38100</xdr:colOff>
      <xdr:row>54</xdr:row>
      <xdr:rowOff>66841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83368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102026</xdr:rowOff>
    </xdr:from>
    <xdr:to>
      <xdr:col>15</xdr:col>
      <xdr:colOff>101600</xdr:colOff>
      <xdr:row>57</xdr:row>
      <xdr:rowOff>32176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48703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171320</xdr:rowOff>
    </xdr:from>
    <xdr:to>
      <xdr:col>10</xdr:col>
      <xdr:colOff>165100</xdr:colOff>
      <xdr:row>57</xdr:row>
      <xdr:rowOff>101470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95808</xdr:rowOff>
    </xdr:from>
    <xdr:to>
      <xdr:col>6</xdr:col>
      <xdr:colOff>38100</xdr:colOff>
      <xdr:row>57</xdr:row>
      <xdr:rowOff>25958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42485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13779</xdr:rowOff>
    </xdr:from>
    <xdr:to>
      <xdr:col>24</xdr:col>
      <xdr:colOff>63500</xdr:colOff>
      <xdr:row>77</xdr:row>
      <xdr:rowOff>90026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43979"/>
          <a:ext cx="838200" cy="24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90026</xdr:rowOff>
    </xdr:from>
    <xdr:to>
      <xdr:col>19</xdr:col>
      <xdr:colOff>177800</xdr:colOff>
      <xdr:row>77</xdr:row>
      <xdr:rowOff>171407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9167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171407</xdr:rowOff>
    </xdr:from>
    <xdr:to>
      <xdr:col>15</xdr:col>
      <xdr:colOff>50800</xdr:colOff>
      <xdr:row>78</xdr:row>
      <xdr:rowOff>50012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3057"/>
          <a:ext cx="8890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50012</xdr:rowOff>
    </xdr:from>
    <xdr:to>
      <xdr:col>10</xdr:col>
      <xdr:colOff>114300</xdr:colOff>
      <xdr:row>78</xdr:row>
      <xdr:rowOff>91244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3112"/>
          <a:ext cx="889000" cy="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134430</xdr:rowOff>
    </xdr:from>
    <xdr:to>
      <xdr:col>24</xdr:col>
      <xdr:colOff>114300</xdr:colOff>
      <xdr:row>76</xdr:row>
      <xdr:rowOff>64579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9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157307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39226</xdr:rowOff>
    </xdr:from>
    <xdr:to>
      <xdr:col>20</xdr:col>
      <xdr:colOff>38100</xdr:colOff>
      <xdr:row>77</xdr:row>
      <xdr:rowOff>140826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157353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120607</xdr:rowOff>
    </xdr:from>
    <xdr:to>
      <xdr:col>15</xdr:col>
      <xdr:colOff>101600</xdr:colOff>
      <xdr:row>78</xdr:row>
      <xdr:rowOff>50757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67284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170662</xdr:rowOff>
    </xdr:from>
    <xdr:to>
      <xdr:col>10</xdr:col>
      <xdr:colOff>165100</xdr:colOff>
      <xdr:row>78</xdr:row>
      <xdr:rowOff>100812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117339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14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40444</xdr:rowOff>
    </xdr:from>
    <xdr:to>
      <xdr:col>6</xdr:col>
      <xdr:colOff>38100</xdr:colOff>
      <xdr:row>78</xdr:row>
      <xdr:rowOff>142044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158571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74938</xdr:rowOff>
    </xdr:from>
    <xdr:to>
      <xdr:col>24</xdr:col>
      <xdr:colOff>63500</xdr:colOff>
      <xdr:row>96</xdr:row>
      <xdr:rowOff>163337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62688"/>
          <a:ext cx="838200" cy="2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163337</xdr:rowOff>
    </xdr:from>
    <xdr:to>
      <xdr:col>19</xdr:col>
      <xdr:colOff>177800</xdr:colOff>
      <xdr:row>97</xdr:row>
      <xdr:rowOff>60696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2253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60696</xdr:rowOff>
    </xdr:from>
    <xdr:to>
      <xdr:col>15</xdr:col>
      <xdr:colOff>50800</xdr:colOff>
      <xdr:row>97</xdr:row>
      <xdr:rowOff>80995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91346"/>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3522</xdr:rowOff>
    </xdr:from>
    <xdr:to>
      <xdr:col>10</xdr:col>
      <xdr:colOff>114300</xdr:colOff>
      <xdr:row>97</xdr:row>
      <xdr:rowOff>80995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634172"/>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24138</xdr:rowOff>
    </xdr:from>
    <xdr:to>
      <xdr:col>24</xdr:col>
      <xdr:colOff>114300</xdr:colOff>
      <xdr:row>95</xdr:row>
      <xdr:rowOff>125738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3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47015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112537</xdr:rowOff>
    </xdr:from>
    <xdr:to>
      <xdr:col>20</xdr:col>
      <xdr:colOff>38100</xdr:colOff>
      <xdr:row>97</xdr:row>
      <xdr:rowOff>42687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3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9896</xdr:rowOff>
    </xdr:from>
    <xdr:to>
      <xdr:col>15</xdr:col>
      <xdr:colOff>101600</xdr:colOff>
      <xdr:row>97</xdr:row>
      <xdr:rowOff>111496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102623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30195</xdr:rowOff>
    </xdr:from>
    <xdr:to>
      <xdr:col>10</xdr:col>
      <xdr:colOff>165100</xdr:colOff>
      <xdr:row>97</xdr:row>
      <xdr:rowOff>131795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122922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124172</xdr:rowOff>
    </xdr:from>
    <xdr:to>
      <xdr:col>6</xdr:col>
      <xdr:colOff>38100</xdr:colOff>
      <xdr:row>97</xdr:row>
      <xdr:rowOff>54322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70849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3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117754</xdr:rowOff>
    </xdr:from>
    <xdr:to>
      <xdr:col>55</xdr:col>
      <xdr:colOff>0</xdr:colOff>
      <xdr:row>37</xdr:row>
      <xdr:rowOff>134214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461404"/>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117754</xdr:rowOff>
    </xdr:from>
    <xdr:to>
      <xdr:col>50</xdr:col>
      <xdr:colOff>114300</xdr:colOff>
      <xdr:row>37</xdr:row>
      <xdr:rowOff>150673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6140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150673</xdr:rowOff>
    </xdr:from>
    <xdr:to>
      <xdr:col>45</xdr:col>
      <xdr:colOff>177800</xdr:colOff>
      <xdr:row>37</xdr:row>
      <xdr:rowOff>150673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9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147472</xdr:rowOff>
    </xdr:from>
    <xdr:to>
      <xdr:col>41</xdr:col>
      <xdr:colOff>50800</xdr:colOff>
      <xdr:row>37</xdr:row>
      <xdr:rowOff>150673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491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83414</xdr:rowOff>
    </xdr:from>
    <xdr:to>
      <xdr:col>55</xdr:col>
      <xdr:colOff>50800</xdr:colOff>
      <xdr:row>38</xdr:row>
      <xdr:rowOff>13564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61841</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66954</xdr:rowOff>
    </xdr:from>
    <xdr:to>
      <xdr:col>50</xdr:col>
      <xdr:colOff>165100</xdr:colOff>
      <xdr:row>37</xdr:row>
      <xdr:rowOff>168554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159681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99873</xdr:rowOff>
    </xdr:from>
    <xdr:to>
      <xdr:col>46</xdr:col>
      <xdr:colOff>38100</xdr:colOff>
      <xdr:row>38</xdr:row>
      <xdr:rowOff>30023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21150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99873</xdr:rowOff>
    </xdr:from>
    <xdr:to>
      <xdr:col>41</xdr:col>
      <xdr:colOff>101600</xdr:colOff>
      <xdr:row>38</xdr:row>
      <xdr:rowOff>30023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21150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96672</xdr:rowOff>
    </xdr:from>
    <xdr:to>
      <xdr:col>36</xdr:col>
      <xdr:colOff>165100</xdr:colOff>
      <xdr:row>38</xdr:row>
      <xdr:rowOff>26822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80127</xdr:rowOff>
    </xdr:from>
    <xdr:to>
      <xdr:col>55</xdr:col>
      <xdr:colOff>0</xdr:colOff>
      <xdr:row>54</xdr:row>
      <xdr:rowOff>124475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166977"/>
          <a:ext cx="8382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80127</xdr:rowOff>
    </xdr:from>
    <xdr:to>
      <xdr:col>50</xdr:col>
      <xdr:colOff>114300</xdr:colOff>
      <xdr:row>54</xdr:row>
      <xdr:rowOff>109662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166977"/>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34498</xdr:rowOff>
    </xdr:from>
    <xdr:to>
      <xdr:col>45</xdr:col>
      <xdr:colOff>177800</xdr:colOff>
      <xdr:row>54</xdr:row>
      <xdr:rowOff>109662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292798"/>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35641</xdr:rowOff>
    </xdr:from>
    <xdr:to>
      <xdr:col>41</xdr:col>
      <xdr:colOff>50800</xdr:colOff>
      <xdr:row>54</xdr:row>
      <xdr:rowOff>34498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12249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73675</xdr:rowOff>
    </xdr:from>
    <xdr:to>
      <xdr:col>55</xdr:col>
      <xdr:colOff>50800</xdr:colOff>
      <xdr:row>55</xdr:row>
      <xdr:rowOff>3825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96552</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18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29327</xdr:rowOff>
    </xdr:from>
    <xdr:to>
      <xdr:col>50</xdr:col>
      <xdr:colOff>165100</xdr:colOff>
      <xdr:row>53</xdr:row>
      <xdr:rowOff>130927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1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147454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88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58862</xdr:rowOff>
    </xdr:from>
    <xdr:to>
      <xdr:col>46</xdr:col>
      <xdr:colOff>38100</xdr:colOff>
      <xdr:row>54</xdr:row>
      <xdr:rowOff>160462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3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5539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0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155148</xdr:rowOff>
    </xdr:from>
    <xdr:to>
      <xdr:col>41</xdr:col>
      <xdr:colOff>101600</xdr:colOff>
      <xdr:row>54</xdr:row>
      <xdr:rowOff>85298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101825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156291</xdr:rowOff>
    </xdr:from>
    <xdr:to>
      <xdr:col>36</xdr:col>
      <xdr:colOff>165100</xdr:colOff>
      <xdr:row>53</xdr:row>
      <xdr:rowOff>86441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102968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88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14150</xdr:rowOff>
    </xdr:from>
    <xdr:to>
      <xdr:col>55</xdr:col>
      <xdr:colOff>0</xdr:colOff>
      <xdr:row>78</xdr:row>
      <xdr:rowOff>56882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87250"/>
          <a:ext cx="8382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14150</xdr:rowOff>
    </xdr:from>
    <xdr:to>
      <xdr:col>50</xdr:col>
      <xdr:colOff>114300</xdr:colOff>
      <xdr:row>78</xdr:row>
      <xdr:rowOff>119011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87250"/>
          <a:ext cx="889000" cy="10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113999</xdr:rowOff>
    </xdr:from>
    <xdr:to>
      <xdr:col>45</xdr:col>
      <xdr:colOff>177800</xdr:colOff>
      <xdr:row>78</xdr:row>
      <xdr:rowOff>119011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8709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104626</xdr:rowOff>
    </xdr:from>
    <xdr:to>
      <xdr:col>41</xdr:col>
      <xdr:colOff>50800</xdr:colOff>
      <xdr:row>78</xdr:row>
      <xdr:rowOff>113999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7772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6082</xdr:rowOff>
    </xdr:from>
    <xdr:to>
      <xdr:col>55</xdr:col>
      <xdr:colOff>50800</xdr:colOff>
      <xdr:row>78</xdr:row>
      <xdr:rowOff>107682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28959</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134800</xdr:rowOff>
    </xdr:from>
    <xdr:to>
      <xdr:col>50</xdr:col>
      <xdr:colOff>165100</xdr:colOff>
      <xdr:row>78</xdr:row>
      <xdr:rowOff>64950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81477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68211</xdr:rowOff>
    </xdr:from>
    <xdr:to>
      <xdr:col>46</xdr:col>
      <xdr:colOff>38100</xdr:colOff>
      <xdr:row>78</xdr:row>
      <xdr:rowOff>169811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63199</xdr:rowOff>
    </xdr:from>
    <xdr:to>
      <xdr:col>41</xdr:col>
      <xdr:colOff>101600</xdr:colOff>
      <xdr:row>78</xdr:row>
      <xdr:rowOff>164799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9876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2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53826</xdr:rowOff>
    </xdr:from>
    <xdr:to>
      <xdr:col>36</xdr:col>
      <xdr:colOff>165100</xdr:colOff>
      <xdr:row>78</xdr:row>
      <xdr:rowOff>155426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53533</xdr:rowOff>
    </xdr:from>
    <xdr:to>
      <xdr:col>55</xdr:col>
      <xdr:colOff>0</xdr:colOff>
      <xdr:row>97</xdr:row>
      <xdr:rowOff>101699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84183"/>
          <a:ext cx="8382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53533</xdr:rowOff>
    </xdr:from>
    <xdr:to>
      <xdr:col>50</xdr:col>
      <xdr:colOff>114300</xdr:colOff>
      <xdr:row>97</xdr:row>
      <xdr:rowOff>135212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84183"/>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105395</xdr:rowOff>
    </xdr:from>
    <xdr:to>
      <xdr:col>45</xdr:col>
      <xdr:colOff>177800</xdr:colOff>
      <xdr:row>97</xdr:row>
      <xdr:rowOff>135212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360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105395</xdr:rowOff>
    </xdr:from>
    <xdr:to>
      <xdr:col>41</xdr:col>
      <xdr:colOff>50800</xdr:colOff>
      <xdr:row>97</xdr:row>
      <xdr:rowOff>131738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36045"/>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50899</xdr:rowOff>
    </xdr:from>
    <xdr:to>
      <xdr:col>55</xdr:col>
      <xdr:colOff>50800</xdr:colOff>
      <xdr:row>97</xdr:row>
      <xdr:rowOff>152499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29326</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2733</xdr:rowOff>
    </xdr:from>
    <xdr:to>
      <xdr:col>50</xdr:col>
      <xdr:colOff>165100</xdr:colOff>
      <xdr:row>97</xdr:row>
      <xdr:rowOff>104333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120860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40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84412</xdr:rowOff>
    </xdr:from>
    <xdr:to>
      <xdr:col>46</xdr:col>
      <xdr:colOff>38100</xdr:colOff>
      <xdr:row>98</xdr:row>
      <xdr:rowOff>14562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54595</xdr:rowOff>
    </xdr:from>
    <xdr:to>
      <xdr:col>41</xdr:col>
      <xdr:colOff>101600</xdr:colOff>
      <xdr:row>97</xdr:row>
      <xdr:rowOff>156195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80938</xdr:rowOff>
    </xdr:from>
    <xdr:to>
      <xdr:col>36</xdr:col>
      <xdr:colOff>165100</xdr:colOff>
      <xdr:row>98</xdr:row>
      <xdr:rowOff>11088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99822</xdr:rowOff>
    </xdr:from>
    <xdr:to>
      <xdr:col>85</xdr:col>
      <xdr:colOff>127000</xdr:colOff>
      <xdr:row>34</xdr:row>
      <xdr:rowOff>67437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757672"/>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99822</xdr:rowOff>
    </xdr:from>
    <xdr:to>
      <xdr:col>81</xdr:col>
      <xdr:colOff>50800</xdr:colOff>
      <xdr:row>34</xdr:row>
      <xdr:rowOff>92329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57672"/>
          <a:ext cx="889000" cy="1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92329</xdr:rowOff>
    </xdr:from>
    <xdr:to>
      <xdr:col>76</xdr:col>
      <xdr:colOff>114300</xdr:colOff>
      <xdr:row>35</xdr:row>
      <xdr:rowOff>25781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21629"/>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164592</xdr:rowOff>
    </xdr:from>
    <xdr:to>
      <xdr:col>71</xdr:col>
      <xdr:colOff>177800</xdr:colOff>
      <xdr:row>35</xdr:row>
      <xdr:rowOff>25781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93892"/>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xdr:rowOff>
    </xdr:from>
    <xdr:to>
      <xdr:col>85</xdr:col>
      <xdr:colOff>177800</xdr:colOff>
      <xdr:row>34</xdr:row>
      <xdr:rowOff>118237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39514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49022</xdr:rowOff>
    </xdr:from>
    <xdr:to>
      <xdr:col>81</xdr:col>
      <xdr:colOff>101600</xdr:colOff>
      <xdr:row>33</xdr:row>
      <xdr:rowOff>150622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167149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41529</xdr:rowOff>
    </xdr:from>
    <xdr:to>
      <xdr:col>76</xdr:col>
      <xdr:colOff>165100</xdr:colOff>
      <xdr:row>34</xdr:row>
      <xdr:rowOff>143129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159656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146431</xdr:rowOff>
    </xdr:from>
    <xdr:to>
      <xdr:col>72</xdr:col>
      <xdr:colOff>38100</xdr:colOff>
      <xdr:row>35</xdr:row>
      <xdr:rowOff>76581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93108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113792</xdr:rowOff>
    </xdr:from>
    <xdr:to>
      <xdr:col>67</xdr:col>
      <xdr:colOff>101600</xdr:colOff>
      <xdr:row>35</xdr:row>
      <xdr:rowOff>43942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60469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6712</xdr:rowOff>
    </xdr:from>
    <xdr:to>
      <xdr:col>85</xdr:col>
      <xdr:colOff>127000</xdr:colOff>
      <xdr:row>54</xdr:row>
      <xdr:rowOff>62147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265012"/>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109792</xdr:rowOff>
    </xdr:from>
    <xdr:to>
      <xdr:col>81</xdr:col>
      <xdr:colOff>50800</xdr:colOff>
      <xdr:row>54</xdr:row>
      <xdr:rowOff>6712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196642"/>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109792</xdr:rowOff>
    </xdr:from>
    <xdr:to>
      <xdr:col>76</xdr:col>
      <xdr:colOff>114300</xdr:colOff>
      <xdr:row>55</xdr:row>
      <xdr:rowOff>146215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196642"/>
          <a:ext cx="889000" cy="3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12770</xdr:rowOff>
    </xdr:from>
    <xdr:to>
      <xdr:col>71</xdr:col>
      <xdr:colOff>177800</xdr:colOff>
      <xdr:row>55</xdr:row>
      <xdr:rowOff>146215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271070"/>
          <a:ext cx="889000" cy="30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11347</xdr:rowOff>
    </xdr:from>
    <xdr:to>
      <xdr:col>85</xdr:col>
      <xdr:colOff>177800</xdr:colOff>
      <xdr:row>54</xdr:row>
      <xdr:rowOff>112947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34224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1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127362</xdr:rowOff>
    </xdr:from>
    <xdr:to>
      <xdr:col>81</xdr:col>
      <xdr:colOff>101600</xdr:colOff>
      <xdr:row>54</xdr:row>
      <xdr:rowOff>57512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74039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89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58992</xdr:rowOff>
    </xdr:from>
    <xdr:to>
      <xdr:col>76</xdr:col>
      <xdr:colOff>165100</xdr:colOff>
      <xdr:row>53</xdr:row>
      <xdr:rowOff>160592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1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5669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9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95415</xdr:rowOff>
    </xdr:from>
    <xdr:to>
      <xdr:col>72</xdr:col>
      <xdr:colOff>38100</xdr:colOff>
      <xdr:row>56</xdr:row>
      <xdr:rowOff>25565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42092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133420</xdr:rowOff>
    </xdr:from>
    <xdr:to>
      <xdr:col>67</xdr:col>
      <xdr:colOff>101600</xdr:colOff>
      <xdr:row>54</xdr:row>
      <xdr:rowOff>63570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80097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89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66294</xdr:rowOff>
    </xdr:from>
    <xdr:to>
      <xdr:col>85</xdr:col>
      <xdr:colOff>127000</xdr:colOff>
      <xdr:row>74</xdr:row>
      <xdr:rowOff>137160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75359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137160</xdr:rowOff>
    </xdr:from>
    <xdr:to>
      <xdr:col>81</xdr:col>
      <xdr:colOff>50800</xdr:colOff>
      <xdr:row>76</xdr:row>
      <xdr:rowOff>24512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824460"/>
          <a:ext cx="889000" cy="2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24512</xdr:rowOff>
    </xdr:from>
    <xdr:to>
      <xdr:col>76</xdr:col>
      <xdr:colOff>114300</xdr:colOff>
      <xdr:row>77</xdr:row>
      <xdr:rowOff>48513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054712"/>
          <a:ext cx="889000" cy="19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111633</xdr:rowOff>
    </xdr:from>
    <xdr:to>
      <xdr:col>71</xdr:col>
      <xdr:colOff>177800</xdr:colOff>
      <xdr:row>77</xdr:row>
      <xdr:rowOff>48513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970383"/>
          <a:ext cx="889000" cy="27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15494</xdr:rowOff>
    </xdr:from>
    <xdr:to>
      <xdr:col>85</xdr:col>
      <xdr:colOff>177800</xdr:colOff>
      <xdr:row>74</xdr:row>
      <xdr:rowOff>117094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7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38371</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5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86360</xdr:rowOff>
    </xdr:from>
    <xdr:to>
      <xdr:col>81</xdr:col>
      <xdr:colOff>101600</xdr:colOff>
      <xdr:row>75</xdr:row>
      <xdr:rowOff>16510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33037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5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145161</xdr:rowOff>
    </xdr:from>
    <xdr:to>
      <xdr:col>76</xdr:col>
      <xdr:colOff>165100</xdr:colOff>
      <xdr:row>76</xdr:row>
      <xdr:rowOff>75310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003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91838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7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169163</xdr:rowOff>
    </xdr:from>
    <xdr:to>
      <xdr:col>72</xdr:col>
      <xdr:colOff>38100</xdr:colOff>
      <xdr:row>77</xdr:row>
      <xdr:rowOff>99313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115840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60833</xdr:rowOff>
    </xdr:from>
    <xdr:to>
      <xdr:col>67</xdr:col>
      <xdr:colOff>101600</xdr:colOff>
      <xdr:row>75</xdr:row>
      <xdr:rowOff>162433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9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7510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6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28620</xdr:rowOff>
    </xdr:from>
    <xdr:to>
      <xdr:col>85</xdr:col>
      <xdr:colOff>127000</xdr:colOff>
      <xdr:row>93</xdr:row>
      <xdr:rowOff>35725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973470"/>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35725</xdr:rowOff>
    </xdr:from>
    <xdr:to>
      <xdr:col>81</xdr:col>
      <xdr:colOff>50800</xdr:colOff>
      <xdr:row>93</xdr:row>
      <xdr:rowOff>55690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980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24181</xdr:rowOff>
    </xdr:from>
    <xdr:to>
      <xdr:col>76</xdr:col>
      <xdr:colOff>114300</xdr:colOff>
      <xdr:row>93</xdr:row>
      <xdr:rowOff>55690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5969031"/>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129203</xdr:rowOff>
    </xdr:from>
    <xdr:to>
      <xdr:col>71</xdr:col>
      <xdr:colOff>177800</xdr:colOff>
      <xdr:row>93</xdr:row>
      <xdr:rowOff>24181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902603"/>
          <a:ext cx="889000" cy="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149270</xdr:rowOff>
    </xdr:from>
    <xdr:to>
      <xdr:col>85</xdr:col>
      <xdr:colOff>177800</xdr:colOff>
      <xdr:row>93</xdr:row>
      <xdr:rowOff>79420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7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156375</xdr:rowOff>
    </xdr:from>
    <xdr:to>
      <xdr:col>81</xdr:col>
      <xdr:colOff>101600</xdr:colOff>
      <xdr:row>93</xdr:row>
      <xdr:rowOff>86525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9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103052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7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4890</xdr:rowOff>
    </xdr:from>
    <xdr:to>
      <xdr:col>76</xdr:col>
      <xdr:colOff>165100</xdr:colOff>
      <xdr:row>93</xdr:row>
      <xdr:rowOff>106490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123017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144831</xdr:rowOff>
    </xdr:from>
    <xdr:to>
      <xdr:col>72</xdr:col>
      <xdr:colOff>38100</xdr:colOff>
      <xdr:row>93</xdr:row>
      <xdr:rowOff>74981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9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91508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6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78403</xdr:rowOff>
    </xdr:from>
    <xdr:to>
      <xdr:col>67</xdr:col>
      <xdr:colOff>101600</xdr:colOff>
      <xdr:row>93</xdr:row>
      <xdr:rowOff>8553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8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25080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6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目的別の歳出の構成比としては、民生費が最も高く、住民一人当たり</a:t>
          </a:r>
          <a:r>
            <a:rPr kumimoji="1" lang="en-US" altLang="ja-JP" sz="1100">
              <a:solidFill>
                <a:schemeClr val="dk1"/>
              </a:solidFill>
              <a:effectLst/>
              <a:latin typeface="+mn-lt"/>
              <a:ea typeface="+mn-ea"/>
              <a:cs typeface="+mn-cs"/>
            </a:rPr>
            <a:t>221,525</a:t>
          </a:r>
          <a:r>
            <a:rPr kumimoji="1" lang="ja-JP" altLang="ja-JP" sz="1100">
              <a:solidFill>
                <a:schemeClr val="dk1"/>
              </a:solidFill>
              <a:effectLst/>
              <a:latin typeface="+mn-lt"/>
              <a:ea typeface="+mn-ea"/>
              <a:cs typeface="+mn-cs"/>
            </a:rPr>
            <a:t>円となっている。前年度と比較して増加しており、主な要因として、</a:t>
          </a:r>
          <a:r>
            <a:rPr kumimoji="1" lang="ja-JP" altLang="en-US" sz="1100">
              <a:solidFill>
                <a:schemeClr val="dk1"/>
              </a:solidFill>
              <a:effectLst/>
              <a:latin typeface="+mn-lt"/>
              <a:ea typeface="+mn-ea"/>
              <a:cs typeface="+mn-cs"/>
            </a:rPr>
            <a:t>新型</a:t>
          </a:r>
          <a:r>
            <a:rPr kumimoji="1" lang="ja-JP" altLang="ja-JP" sz="1100">
              <a:solidFill>
                <a:schemeClr val="dk1"/>
              </a:solidFill>
              <a:effectLst/>
              <a:latin typeface="+mn-lt"/>
              <a:ea typeface="+mn-ea"/>
              <a:cs typeface="+mn-cs"/>
            </a:rPr>
            <a:t>コロナウイルス感染症対策として子育て世帯臨時特別給付金、住民税非課税世帯等臨時特別給付金事業の増加が挙げられる。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前年度に対する伸び率では、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費が最も高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主な要因として新型コロナウイルス感染症対策としての予防接種事業及び感染症予防事業の増加、衛生施設整備基金への積立ての増加が挙げられる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費が減少しており、特別定額給付金給付</a:t>
          </a:r>
          <a:r>
            <a:rPr kumimoji="1" lang="ja-JP" altLang="en-US" sz="1100">
              <a:solidFill>
                <a:schemeClr val="dk1"/>
              </a:solidFill>
              <a:effectLst/>
              <a:latin typeface="+mn-lt"/>
              <a:ea typeface="+mn-ea"/>
              <a:cs typeface="+mn-cs"/>
            </a:rPr>
            <a:t>事業の終了</a:t>
          </a:r>
          <a:r>
            <a:rPr kumimoji="1" lang="ja-JP" altLang="ja-JP" sz="1100">
              <a:solidFill>
                <a:schemeClr val="dk1"/>
              </a:solidFill>
              <a:effectLst/>
              <a:latin typeface="+mn-lt"/>
              <a:ea typeface="+mn-ea"/>
              <a:cs typeface="+mn-cs"/>
            </a:rPr>
            <a:t>によるものである。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年度間の財政調整のため財政調整基金の取崩しを行ったことにより、基金残高の標準財政規模比は前年度から</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ポイント減少した。歳入歳出ともに前年度に比べ</a:t>
          </a:r>
          <a:r>
            <a:rPr kumimoji="1" lang="ja-JP" altLang="en-US" sz="1100">
              <a:solidFill>
                <a:schemeClr val="dk1"/>
              </a:solidFill>
              <a:effectLst/>
              <a:latin typeface="+mn-lt"/>
              <a:ea typeface="+mn-ea"/>
              <a:cs typeface="+mn-cs"/>
            </a:rPr>
            <a:t>て減少</a:t>
          </a:r>
          <a:r>
            <a:rPr kumimoji="1" lang="ja-JP" altLang="ja-JP" sz="1100">
              <a:solidFill>
                <a:schemeClr val="dk1"/>
              </a:solidFill>
              <a:effectLst/>
              <a:latin typeface="+mn-lt"/>
              <a:ea typeface="+mn-ea"/>
              <a:cs typeface="+mn-cs"/>
            </a:rPr>
            <a:t>しており、歳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額が歳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額を上回った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一方、翌年度に繰り越すべき財源</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形式収支の</a:t>
          </a:r>
          <a:r>
            <a:rPr kumimoji="1" lang="ja-JP" altLang="en-US" sz="1100">
              <a:solidFill>
                <a:schemeClr val="dk1"/>
              </a:solidFill>
              <a:effectLst/>
              <a:latin typeface="+mn-lt"/>
              <a:ea typeface="+mn-ea"/>
              <a:cs typeface="+mn-cs"/>
            </a:rPr>
            <a:t>増加もあって実質収支が増加し</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0.96</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た。また、</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は、基金積立金の取崩額が積立額を上回ったものの差が小さかったこと、その差が単年度収支を下回る額となったことから黒字となり、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財政健全化法に基づく健全化判断比率の算定が開始されて以来、連結後の赤字額は発生しておらず、平成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年度まで赤字額が発生していた国民健康保険特別会計についても、平成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年度で赤字から脱却した。</a:t>
          </a:r>
        </a:p>
        <a:p>
          <a:r>
            <a:rPr kumimoji="1" lang="ja-JP" altLang="en-US" sz="1400">
              <a:latin typeface="ＭＳ ゴシック" pitchFamily="49" charset="-128"/>
              <a:ea typeface="ＭＳ ゴシック" pitchFamily="49" charset="-128"/>
            </a:rPr>
            <a:t>　引き続き、独立採算制の原則のもと、市全体として健全な財政運営に努めていく。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おける地方債の借入額が償還額を上回らないように抑制してきたことから、地方債残高が年々減少しており、元利償還金（繰上償還除く）については、令和元年度以降増加しているものの、算入公債費等とともに、年々減少傾向にある。</a:t>
          </a:r>
        </a:p>
        <a:p>
          <a:r>
            <a:rPr kumimoji="1" lang="ja-JP" altLang="en-US" sz="1400">
              <a:latin typeface="ＭＳ ゴシック" pitchFamily="49" charset="-128"/>
              <a:ea typeface="ＭＳ ゴシック" pitchFamily="49" charset="-128"/>
            </a:rPr>
            <a:t>　今後も「経営健全化計画」に基づき、地方債残高や公債費の縮減を図り、健全な財政運営に努める。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減債基金残高のうち満期一括地方債償還の財源として積み立てた額はない。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年の合併以降年々減少している。</a:t>
          </a:r>
        </a:p>
        <a:p>
          <a:r>
            <a:rPr kumimoji="1" lang="ja-JP" altLang="en-US" sz="1400">
              <a:latin typeface="ＭＳ ゴシック" pitchFamily="49" charset="-128"/>
              <a:ea typeface="ＭＳ ゴシック" pitchFamily="49" charset="-128"/>
            </a:rPr>
            <a:t>　これは、地方債の借入額の抑制や繰上償還の実施による地方債現在高の減少、公営企業における地方債残高の減少に伴う公営企業債等繰入見込額の減少、職員数の適正管理による退職手当負担額の減少によって、将来負担額が減少したためである。</a:t>
          </a:r>
        </a:p>
        <a:p>
          <a:r>
            <a:rPr kumimoji="1" lang="ja-JP" altLang="en-US" sz="1400">
              <a:latin typeface="ＭＳ ゴシック" pitchFamily="49" charset="-128"/>
              <a:ea typeface="ＭＳ ゴシック" pitchFamily="49" charset="-128"/>
            </a:rPr>
            <a:t>　また、充当可能財源等については、特定目的基金等の積み増しを行ったことにより前年度から増加している。</a:t>
          </a:r>
        </a:p>
        <a:p>
          <a:r>
            <a:rPr kumimoji="1" lang="ja-JP" altLang="en-US" sz="1400">
              <a:latin typeface="ＭＳ ゴシック" pitchFamily="49" charset="-128"/>
              <a:ea typeface="ＭＳ ゴシック" pitchFamily="49" charset="-128"/>
            </a:rPr>
            <a:t>　今後も後年度への負担を少しでも軽減するよう、公債費等義務的経費の削減を中心とする行財政改革を進め、財政の健全化に努める。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単年度の大規模な建設事業等への活用や、地方債の償還等に伴い、</a:t>
          </a:r>
          <a:r>
            <a:rPr kumimoji="1" lang="en-US" altLang="ja-JP" sz="1100">
              <a:solidFill>
                <a:schemeClr val="dk1"/>
              </a:solidFill>
              <a:effectLst/>
              <a:latin typeface="+mn-lt"/>
              <a:ea typeface="+mn-ea"/>
              <a:cs typeface="+mn-cs"/>
            </a:rPr>
            <a:t>3,337</a:t>
          </a:r>
          <a:r>
            <a:rPr kumimoji="1" lang="ja-JP" altLang="ja-JP" sz="1100">
              <a:solidFill>
                <a:schemeClr val="dk1"/>
              </a:solidFill>
              <a:effectLst/>
              <a:latin typeface="+mn-lt"/>
              <a:ea typeface="+mn-ea"/>
              <a:cs typeface="+mn-cs"/>
            </a:rPr>
            <a:t>百万円を取り崩した</a:t>
          </a:r>
          <a:r>
            <a:rPr kumimoji="1" lang="ja-JP" altLang="en-US" sz="11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決算剰余金やふるさと納税寄附金等を</a:t>
          </a:r>
          <a:r>
            <a:rPr kumimoji="1" lang="en-US" altLang="ja-JP" sz="1200">
              <a:solidFill>
                <a:schemeClr val="dk1"/>
              </a:solidFill>
              <a:effectLst/>
              <a:latin typeface="+mn-lt"/>
              <a:ea typeface="+mn-ea"/>
              <a:cs typeface="+mn-cs"/>
            </a:rPr>
            <a:t>6,156</a:t>
          </a:r>
          <a:r>
            <a:rPr kumimoji="1" lang="ja-JP" altLang="ja-JP" sz="1200">
              <a:solidFill>
                <a:schemeClr val="dk1"/>
              </a:solidFill>
              <a:effectLst/>
              <a:latin typeface="+mn-lt"/>
              <a:ea typeface="+mn-ea"/>
              <a:cs typeface="+mn-cs"/>
            </a:rPr>
            <a:t>百万円積み立てた</a:t>
          </a:r>
          <a:r>
            <a:rPr kumimoji="1" lang="ja-JP" altLang="en-US" sz="1200">
              <a:solidFill>
                <a:schemeClr val="dk1"/>
              </a:solidFill>
              <a:effectLst/>
              <a:latin typeface="+mn-lt"/>
              <a:ea typeface="+mn-ea"/>
              <a:cs typeface="+mn-cs"/>
            </a:rPr>
            <a:t>ことから</a:t>
          </a:r>
          <a:r>
            <a:rPr kumimoji="1" lang="ja-JP" altLang="ja-JP" sz="1200">
              <a:solidFill>
                <a:schemeClr val="dk1"/>
              </a:solidFill>
              <a:effectLst/>
              <a:latin typeface="+mn-lt"/>
              <a:ea typeface="+mn-ea"/>
              <a:cs typeface="+mn-cs"/>
            </a:rPr>
            <a:t>、基金全体としては</a:t>
          </a:r>
          <a:r>
            <a:rPr kumimoji="1" lang="en-US" altLang="ja-JP" sz="1200">
              <a:solidFill>
                <a:schemeClr val="dk1"/>
              </a:solidFill>
              <a:effectLst/>
              <a:latin typeface="+mn-lt"/>
              <a:ea typeface="+mn-ea"/>
              <a:cs typeface="+mn-cs"/>
            </a:rPr>
            <a:t>2,819</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基金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mn-lt"/>
              <a:ea typeface="+mn-ea"/>
              <a:cs typeface="+mn-cs"/>
            </a:rPr>
            <a:t>・特定建設事業基金</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：道路整備や施設整備、都市計画事業等の特定の建設事業に充当</a:t>
          </a:r>
          <a:endParaRPr lang="ja-JP" altLang="ja-JP" sz="1200">
            <a:effectLst/>
          </a:endParaRPr>
        </a:p>
        <a:p>
          <a:r>
            <a:rPr kumimoji="1" lang="ja-JP" altLang="ja-JP" sz="1200">
              <a:solidFill>
                <a:schemeClr val="dk1"/>
              </a:solidFill>
              <a:effectLst/>
              <a:latin typeface="+mn-lt"/>
              <a:ea typeface="+mn-ea"/>
              <a:cs typeface="+mn-cs"/>
            </a:rPr>
            <a:t>・ふるさときばいやんせ基金：霧島市きばいやんせ寄附金として寄附された寄附金（主にふるさと納税による）を積み立て、</a:t>
          </a:r>
          <a:endParaRPr lang="ja-JP" altLang="ja-JP" sz="1200">
            <a:effectLst/>
          </a:endParaRPr>
        </a:p>
        <a:p>
          <a:r>
            <a:rPr kumimoji="1" lang="ja-JP" altLang="ja-JP" sz="1200">
              <a:solidFill>
                <a:schemeClr val="dk1"/>
              </a:solidFill>
              <a:effectLst/>
              <a:latin typeface="+mn-lt"/>
              <a:ea typeface="+mn-ea"/>
              <a:cs typeface="+mn-cs"/>
            </a:rPr>
            <a:t>　　　　　　　　　　　　　　寄附者の意向を反映した施策の事業に充当</a:t>
          </a:r>
          <a:endParaRPr lang="ja-JP" altLang="ja-JP" sz="1200">
            <a:effectLst/>
          </a:endParaRPr>
        </a:p>
        <a:p>
          <a:r>
            <a:rPr kumimoji="1" lang="ja-JP" altLang="ja-JP" sz="1200">
              <a:solidFill>
                <a:schemeClr val="dk1"/>
              </a:solidFill>
              <a:effectLst/>
              <a:latin typeface="+mn-lt"/>
              <a:ea typeface="+mn-ea"/>
              <a:cs typeface="+mn-cs"/>
            </a:rPr>
            <a:t>・衛生施設整備基金</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：一般廃棄物処理施設及び火葬場の整備に係る事業に充当</a:t>
          </a:r>
          <a:endParaRPr kumimoji="1" lang="en-US" altLang="ja-JP" sz="1200">
            <a:solidFill>
              <a:schemeClr val="dk1"/>
            </a:solidFill>
            <a:effectLst/>
            <a:latin typeface="+mn-lt"/>
            <a:ea typeface="+mn-ea"/>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mn-lt"/>
              <a:ea typeface="+mn-ea"/>
              <a:cs typeface="+mn-cs"/>
            </a:rPr>
            <a:t>・特定建設事業基金</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：橋梁長寿命化修繕等の特定建設のため</a:t>
          </a:r>
          <a:r>
            <a:rPr kumimoji="1" lang="en-US" altLang="ja-JP" sz="1200">
              <a:solidFill>
                <a:schemeClr val="dk1"/>
              </a:solidFill>
              <a:effectLst/>
              <a:latin typeface="+mn-lt"/>
              <a:ea typeface="+mn-ea"/>
              <a:cs typeface="+mn-cs"/>
            </a:rPr>
            <a:t>346</a:t>
          </a:r>
          <a:r>
            <a:rPr kumimoji="1" lang="ja-JP" altLang="ja-JP" sz="1200">
              <a:solidFill>
                <a:schemeClr val="dk1"/>
              </a:solidFill>
              <a:effectLst/>
              <a:latin typeface="+mn-lt"/>
              <a:ea typeface="+mn-ea"/>
              <a:cs typeface="+mn-cs"/>
            </a:rPr>
            <a:t>百万円を取り崩したが、</a:t>
          </a:r>
          <a:r>
            <a:rPr kumimoji="1" lang="ja-JP" altLang="en-US" sz="1200">
              <a:solidFill>
                <a:schemeClr val="dk1"/>
              </a:solidFill>
              <a:effectLst/>
              <a:latin typeface="+mn-lt"/>
              <a:ea typeface="+mn-ea"/>
              <a:cs typeface="+mn-cs"/>
            </a:rPr>
            <a:t>今後の施設の長寿命化に対応するため、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決算剰余金等を</a:t>
          </a:r>
          <a:r>
            <a:rPr kumimoji="1" lang="en-US" altLang="ja-JP" sz="1200">
              <a:solidFill>
                <a:schemeClr val="dk1"/>
              </a:solidFill>
              <a:effectLst/>
              <a:latin typeface="+mn-lt"/>
              <a:ea typeface="+mn-ea"/>
              <a:cs typeface="+mn-cs"/>
            </a:rPr>
            <a:t>1,494</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積み立てたことから、</a:t>
          </a:r>
          <a:r>
            <a:rPr kumimoji="1" lang="en-US" altLang="ja-JP" sz="1200">
              <a:solidFill>
                <a:schemeClr val="dk1"/>
              </a:solidFill>
              <a:effectLst/>
              <a:latin typeface="+mn-lt"/>
              <a:ea typeface="+mn-ea"/>
              <a:cs typeface="+mn-cs"/>
            </a:rPr>
            <a:t>1,148</a:t>
          </a:r>
          <a:r>
            <a:rPr kumimoji="1" lang="ja-JP" altLang="ja-JP" sz="1200">
              <a:solidFill>
                <a:schemeClr val="dk1"/>
              </a:solidFill>
              <a:effectLst/>
              <a:latin typeface="+mn-lt"/>
              <a:ea typeface="+mn-ea"/>
              <a:cs typeface="+mn-cs"/>
            </a:rPr>
            <a:t>百万円の増となった。</a:t>
          </a:r>
          <a:endParaRPr lang="ja-JP" altLang="ja-JP" sz="1200">
            <a:effectLst/>
          </a:endParaRPr>
        </a:p>
        <a:p>
          <a:r>
            <a:rPr kumimoji="1" lang="ja-JP" altLang="ja-JP" sz="1200">
              <a:solidFill>
                <a:schemeClr val="dk1"/>
              </a:solidFill>
              <a:effectLst/>
              <a:latin typeface="+mn-lt"/>
              <a:ea typeface="+mn-ea"/>
              <a:cs typeface="+mn-cs"/>
            </a:rPr>
            <a:t>・ふるさときばいやんせ基金：寄附者の意向を踏まえ、観光振興に関する施策や、子育て支援の充実に関する施策などの事業に活用</a:t>
          </a:r>
          <a:endParaRPr lang="ja-JP" altLang="ja-JP" sz="1200">
            <a:effectLst/>
          </a:endParaRPr>
        </a:p>
        <a:p>
          <a:r>
            <a:rPr kumimoji="1" lang="ja-JP" altLang="ja-JP" sz="1200">
              <a:solidFill>
                <a:schemeClr val="dk1"/>
              </a:solidFill>
              <a:effectLst/>
              <a:latin typeface="+mn-lt"/>
              <a:ea typeface="+mn-ea"/>
              <a:cs typeface="+mn-cs"/>
            </a:rPr>
            <a:t>　　　　　　　　　　　　　　するため、</a:t>
          </a:r>
          <a:r>
            <a:rPr kumimoji="1" lang="en-US" altLang="ja-JP" sz="1200">
              <a:solidFill>
                <a:schemeClr val="dk1"/>
              </a:solidFill>
              <a:effectLst/>
              <a:latin typeface="+mn-lt"/>
              <a:ea typeface="+mn-ea"/>
              <a:cs typeface="+mn-cs"/>
            </a:rPr>
            <a:t>794</a:t>
          </a:r>
          <a:r>
            <a:rPr kumimoji="1" lang="ja-JP" altLang="ja-JP" sz="1200">
              <a:solidFill>
                <a:schemeClr val="dk1"/>
              </a:solidFill>
              <a:effectLst/>
              <a:latin typeface="+mn-lt"/>
              <a:ea typeface="+mn-ea"/>
              <a:cs typeface="+mn-cs"/>
            </a:rPr>
            <a:t>百万円を取り崩したが、ふるさと納税等</a:t>
          </a:r>
          <a:r>
            <a:rPr kumimoji="1" lang="en-US" altLang="ja-JP" sz="1200">
              <a:solidFill>
                <a:schemeClr val="dk1"/>
              </a:solidFill>
              <a:effectLst/>
              <a:latin typeface="+mn-lt"/>
              <a:ea typeface="+mn-ea"/>
              <a:cs typeface="+mn-cs"/>
            </a:rPr>
            <a:t>1,279</a:t>
          </a:r>
          <a:r>
            <a:rPr kumimoji="1" lang="ja-JP" altLang="ja-JP" sz="1200">
              <a:solidFill>
                <a:schemeClr val="dk1"/>
              </a:solidFill>
              <a:effectLst/>
              <a:latin typeface="+mn-lt"/>
              <a:ea typeface="+mn-ea"/>
              <a:cs typeface="+mn-cs"/>
            </a:rPr>
            <a:t>百万円を積み立てたことから、</a:t>
          </a:r>
          <a:r>
            <a:rPr kumimoji="1" lang="en-US" altLang="ja-JP" sz="1200">
              <a:solidFill>
                <a:schemeClr val="dk1"/>
              </a:solidFill>
              <a:effectLst/>
              <a:latin typeface="+mn-lt"/>
              <a:ea typeface="+mn-ea"/>
              <a:cs typeface="+mn-cs"/>
            </a:rPr>
            <a:t>485</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　　　　　　　　　　　　　　の増となった。</a:t>
          </a:r>
          <a:endParaRPr lang="ja-JP" altLang="ja-JP" sz="12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mn-lt"/>
              <a:ea typeface="+mn-ea"/>
              <a:cs typeface="+mn-cs"/>
            </a:rPr>
            <a:t>・特定建設事業基金：今後見込まれる公共施設の整備等のため、引き続き、適切に活用していく。</a:t>
          </a:r>
          <a:endParaRPr lang="ja-JP" altLang="ja-JP" sz="1200">
            <a:effectLst/>
          </a:endParaRPr>
        </a:p>
        <a:p>
          <a:r>
            <a:rPr kumimoji="1" lang="ja-JP" altLang="ja-JP" sz="1200">
              <a:solidFill>
                <a:schemeClr val="dk1"/>
              </a:solidFill>
              <a:effectLst/>
              <a:latin typeface="+mn-lt"/>
              <a:ea typeface="+mn-ea"/>
              <a:cs typeface="+mn-cs"/>
            </a:rPr>
            <a:t>・ふるさときばいやんせ基金：寄附者の意向に沿えるよう、引き続き有効活用していく。</a:t>
          </a:r>
          <a:endParaRPr lang="ja-JP" altLang="ja-JP" sz="1200">
            <a:effectLst/>
          </a:endParaRPr>
        </a:p>
        <a:p>
          <a:r>
            <a:rPr kumimoji="1" lang="ja-JP" altLang="ja-JP" sz="1200">
              <a:solidFill>
                <a:schemeClr val="dk1"/>
              </a:solidFill>
              <a:effectLst/>
              <a:latin typeface="+mn-lt"/>
              <a:ea typeface="+mn-ea"/>
              <a:cs typeface="+mn-cs"/>
            </a:rPr>
            <a:t>・衛生施設整備基金：新清掃センターの建設に向けて、計画的に基金を積み立て、活用していく。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決算剰余金等</a:t>
          </a:r>
          <a:r>
            <a:rPr kumimoji="1" lang="en-US" altLang="ja-JP" sz="1200">
              <a:solidFill>
                <a:schemeClr val="dk1"/>
              </a:solidFill>
              <a:effectLst/>
              <a:latin typeface="+mn-lt"/>
              <a:ea typeface="+mn-ea"/>
              <a:cs typeface="+mn-cs"/>
            </a:rPr>
            <a:t>1,655</a:t>
          </a:r>
          <a:r>
            <a:rPr kumimoji="1" lang="ja-JP" altLang="ja-JP" sz="1200">
              <a:solidFill>
                <a:schemeClr val="dk1"/>
              </a:solidFill>
              <a:effectLst/>
              <a:latin typeface="+mn-lt"/>
              <a:ea typeface="+mn-ea"/>
              <a:cs typeface="+mn-cs"/>
            </a:rPr>
            <a:t>百万円を積み立てたものの、扶助費をはじめとする社会保障関係費の増に伴う年度間の財源調整を行うため</a:t>
          </a:r>
          <a:r>
            <a:rPr kumimoji="1" lang="en-US" altLang="ja-JP" sz="1200">
              <a:solidFill>
                <a:schemeClr val="dk1"/>
              </a:solidFill>
              <a:effectLst/>
              <a:latin typeface="+mn-lt"/>
              <a:ea typeface="+mn-ea"/>
              <a:cs typeface="+mn-cs"/>
            </a:rPr>
            <a:t>1,668</a:t>
          </a:r>
          <a:r>
            <a:rPr kumimoji="1" lang="ja-JP" altLang="ja-JP" sz="1200">
              <a:solidFill>
                <a:schemeClr val="dk1"/>
              </a:solidFill>
              <a:effectLst/>
              <a:latin typeface="+mn-lt"/>
              <a:ea typeface="+mn-ea"/>
              <a:cs typeface="+mn-cs"/>
            </a:rPr>
            <a:t>百万円を取り崩したことから、</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百万円の減となった。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営健全化計画」に基づく財政運営上の数値目標としている財政調整基金の残高は、収支不足額への対応や新清掃センターの整備をはじめとする大規模な社会資本整備を控えていることから、令和７年度まで減少していく見込みである。したがって、大規模な社会資本整備完了後の令和８年度に実質的な収支不足額を解消し、健全な財政運営を行いながら、災害や経済状況の悪化等に対応するため、基金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地方債の元利償還金に充当するため</a:t>
          </a:r>
          <a:r>
            <a:rPr kumimoji="1" lang="en-US" altLang="ja-JP" sz="1200">
              <a:solidFill>
                <a:schemeClr val="dk1"/>
              </a:solidFill>
              <a:effectLst/>
              <a:latin typeface="+mn-lt"/>
              <a:ea typeface="+mn-ea"/>
              <a:cs typeface="+mn-cs"/>
            </a:rPr>
            <a:t>300</a:t>
          </a:r>
          <a:r>
            <a:rPr kumimoji="1" lang="ja-JP" altLang="ja-JP" sz="1200">
              <a:solidFill>
                <a:schemeClr val="dk1"/>
              </a:solidFill>
              <a:effectLst/>
              <a:latin typeface="+mn-lt"/>
              <a:ea typeface="+mn-ea"/>
              <a:cs typeface="+mn-cs"/>
            </a:rPr>
            <a:t>百万円を取り崩したが、今後の繰上償還等に充当するため</a:t>
          </a:r>
          <a:r>
            <a:rPr kumimoji="1" lang="en-US" altLang="ja-JP" sz="1200">
              <a:solidFill>
                <a:schemeClr val="dk1"/>
              </a:solidFill>
              <a:effectLst/>
              <a:latin typeface="+mn-lt"/>
              <a:ea typeface="+mn-ea"/>
              <a:cs typeface="+mn-cs"/>
            </a:rPr>
            <a:t>1,181</a:t>
          </a:r>
          <a:r>
            <a:rPr kumimoji="1" lang="ja-JP" altLang="ja-JP" sz="1200">
              <a:solidFill>
                <a:schemeClr val="dk1"/>
              </a:solidFill>
              <a:effectLst/>
              <a:latin typeface="+mn-lt"/>
              <a:ea typeface="+mn-ea"/>
              <a:cs typeface="+mn-cs"/>
            </a:rPr>
            <a:t>百万円を積み立てたことから、</a:t>
          </a:r>
          <a:r>
            <a:rPr kumimoji="1" lang="en-US" altLang="ja-JP" sz="1200">
              <a:solidFill>
                <a:schemeClr val="dk1"/>
              </a:solidFill>
              <a:effectLst/>
              <a:latin typeface="+mn-lt"/>
              <a:ea typeface="+mn-ea"/>
              <a:cs typeface="+mn-cs"/>
            </a:rPr>
            <a:t>881</a:t>
          </a:r>
          <a:r>
            <a:rPr kumimoji="1" lang="ja-JP" altLang="ja-JP" sz="1200">
              <a:solidFill>
                <a:schemeClr val="dk1"/>
              </a:solidFill>
              <a:effectLst/>
              <a:latin typeface="+mn-lt"/>
              <a:ea typeface="+mn-ea"/>
              <a:cs typeface="+mn-cs"/>
            </a:rPr>
            <a:t>百万円の増となった。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新規の借入額を償還元金以内に抑制する方針の下、市債残高減少に取り組んでいるが、合併特例債の発行期限である令和７年度まで多くの大規模事業が予定されており、特に新清掃センターの建設事業費が多大な年度は新規借入額が償還元金を超過することが予想される。市債の発行額は、後年度の公債費に与える影響が大きいことから、</a:t>
          </a:r>
          <a:r>
            <a:rPr kumimoji="1" lang="ja-JP" altLang="en-US" sz="1200">
              <a:solidFill>
                <a:schemeClr val="dk1"/>
              </a:solidFill>
              <a:effectLst/>
              <a:latin typeface="+mn-lt"/>
              <a:ea typeface="+mn-ea"/>
              <a:cs typeface="+mn-cs"/>
            </a:rPr>
            <a:t>今後の償還に対応するため</a:t>
          </a:r>
          <a:r>
            <a:rPr kumimoji="1" lang="ja-JP" altLang="ja-JP" sz="1200">
              <a:solidFill>
                <a:schemeClr val="dk1"/>
              </a:solidFill>
              <a:effectLst/>
              <a:latin typeface="+mn-lt"/>
              <a:ea typeface="+mn-ea"/>
              <a:cs typeface="+mn-cs"/>
            </a:rPr>
            <a:t>基金確保に努める。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V53" sqref="V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75877917</v>
      </c>
      <c r="BO4" s="374"/>
      <c r="BP4" s="374"/>
      <c r="BQ4" s="374"/>
      <c r="BR4" s="374"/>
      <c r="BS4" s="374"/>
      <c r="BT4" s="374"/>
      <c r="BU4" s="375"/>
      <c r="BV4" s="373">
        <v>82017685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8.9</v>
      </c>
      <c r="CU4" s="380"/>
      <c r="CV4" s="380"/>
      <c r="CW4" s="380"/>
      <c r="CX4" s="380"/>
      <c r="CY4" s="380"/>
      <c r="CZ4" s="380"/>
      <c r="DA4" s="381"/>
      <c r="DB4" s="379">
        <v>7.9</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71881452</v>
      </c>
      <c r="BO5" s="411"/>
      <c r="BP5" s="411"/>
      <c r="BQ5" s="411"/>
      <c r="BR5" s="411"/>
      <c r="BS5" s="411"/>
      <c r="BT5" s="411"/>
      <c r="BU5" s="412"/>
      <c r="BV5" s="410">
        <v>78310983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83.3</v>
      </c>
      <c r="CU5" s="408"/>
      <c r="CV5" s="408"/>
      <c r="CW5" s="408"/>
      <c r="CX5" s="408"/>
      <c r="CY5" s="408"/>
      <c r="CZ5" s="408"/>
      <c r="DA5" s="409"/>
      <c r="DB5" s="407">
        <v>90.5</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3996465</v>
      </c>
      <c r="BO6" s="411"/>
      <c r="BP6" s="411"/>
      <c r="BQ6" s="411"/>
      <c r="BR6" s="411"/>
      <c r="BS6" s="411"/>
      <c r="BT6" s="411"/>
      <c r="BU6" s="412"/>
      <c r="BV6" s="410">
        <v>3706702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88.4</v>
      </c>
      <c r="CU6" s="448"/>
      <c r="CV6" s="448"/>
      <c r="CW6" s="448"/>
      <c r="CX6" s="448"/>
      <c r="CY6" s="448"/>
      <c r="CZ6" s="448"/>
      <c r="DA6" s="449"/>
      <c r="DB6" s="447">
        <v>94.5</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859194</v>
      </c>
      <c r="BO7" s="411"/>
      <c r="BP7" s="411"/>
      <c r="BQ7" s="411"/>
      <c r="BR7" s="411"/>
      <c r="BS7" s="411"/>
      <c r="BT7" s="411"/>
      <c r="BU7" s="412"/>
      <c r="BV7" s="410">
        <v>1005345</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35411758</v>
      </c>
      <c r="CU7" s="411"/>
      <c r="CV7" s="411"/>
      <c r="CW7" s="411"/>
      <c r="CX7" s="411"/>
      <c r="CY7" s="411"/>
      <c r="CZ7" s="411"/>
      <c r="DA7" s="412"/>
      <c r="DB7" s="410">
        <v>34200306</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3137271</v>
      </c>
      <c r="BO8" s="411"/>
      <c r="BP8" s="411"/>
      <c r="BQ8" s="411"/>
      <c r="BR8" s="411"/>
      <c r="BS8" s="411"/>
      <c r="BT8" s="411"/>
      <c r="BU8" s="412"/>
      <c r="BV8" s="410">
        <v>2701357</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0.54</v>
      </c>
      <c r="CU8" s="451"/>
      <c r="CV8" s="451"/>
      <c r="CW8" s="451"/>
      <c r="CX8" s="451"/>
      <c r="CY8" s="451"/>
      <c r="CZ8" s="451"/>
      <c r="DA8" s="452"/>
      <c r="DB8" s="450">
        <v>0.56000000000000005</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123135</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435914</v>
      </c>
      <c r="BO9" s="411"/>
      <c r="BP9" s="411"/>
      <c r="BQ9" s="411"/>
      <c r="BR9" s="411"/>
      <c r="BS9" s="411"/>
      <c r="BT9" s="411"/>
      <c r="BU9" s="412"/>
      <c r="BV9" s="410">
        <v>737497</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14.6</v>
      </c>
      <c r="CU9" s="408"/>
      <c r="CV9" s="408"/>
      <c r="CW9" s="408"/>
      <c r="CX9" s="408"/>
      <c r="CY9" s="408"/>
      <c r="CZ9" s="408"/>
      <c r="DA9" s="409"/>
      <c r="DB9" s="407">
        <v>15.2</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117</v>
      </c>
      <c r="M10" s="440"/>
      <c r="N10" s="440"/>
      <c r="O10" s="440"/>
      <c r="P10" s="440"/>
      <c r="Q10" s="441"/>
      <c r="R10" s="461">
        <v>125857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1655130</v>
      </c>
      <c r="BO10" s="411"/>
      <c r="BP10" s="411"/>
      <c r="BQ10" s="411"/>
      <c r="BR10" s="411"/>
      <c r="BS10" s="411"/>
      <c r="BT10" s="411"/>
      <c r="BU10" s="412"/>
      <c r="BV10" s="410">
        <v>989072</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119</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c r="A12" s="178"/>
      <c r="B12" s="470" t="s">
        <v>128</v>
      </c>
      <c r="C12" s="471"/>
      <c r="D12" s="471"/>
      <c r="E12" s="471"/>
      <c r="F12" s="471"/>
      <c r="G12" s="471"/>
      <c r="H12" s="471"/>
      <c r="I12" s="471"/>
      <c r="J12" s="471"/>
      <c r="K12" s="472"/>
      <c r="L12" s="479" t="s">
        <v>129</v>
      </c>
      <c r="M12" s="480"/>
      <c r="N12" s="480"/>
      <c r="O12" s="480"/>
      <c r="P12" s="480"/>
      <c r="Q12" s="481"/>
      <c r="R12" s="482">
        <v>124826</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1668485</v>
      </c>
      <c r="BO12" s="411"/>
      <c r="BP12" s="411"/>
      <c r="BQ12" s="411"/>
      <c r="BR12" s="411"/>
      <c r="BS12" s="411"/>
      <c r="BT12" s="411"/>
      <c r="BU12" s="412"/>
      <c r="BV12" s="410">
        <v>1999698</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127</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137</v>
      </c>
      <c r="N13" s="502"/>
      <c r="O13" s="502"/>
      <c r="P13" s="502"/>
      <c r="Q13" s="503"/>
      <c r="R13" s="494">
        <v>123975</v>
      </c>
      <c r="S13" s="495"/>
      <c r="T13" s="495"/>
      <c r="U13" s="495"/>
      <c r="V13" s="496"/>
      <c r="W13" s="426" t="s">
        <v>138</v>
      </c>
      <c r="X13" s="427"/>
      <c r="Y13" s="427"/>
      <c r="Z13" s="427"/>
      <c r="AA13" s="427"/>
      <c r="AB13" s="417"/>
      <c r="AC13" s="461">
        <v>2657</v>
      </c>
      <c r="AD13" s="462"/>
      <c r="AE13" s="462"/>
      <c r="AF13" s="462"/>
      <c r="AG13" s="504"/>
      <c r="AH13" s="461">
        <v>3069</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422559</v>
      </c>
      <c r="BO13" s="411"/>
      <c r="BP13" s="411"/>
      <c r="BQ13" s="411"/>
      <c r="BR13" s="411"/>
      <c r="BS13" s="411"/>
      <c r="BT13" s="411"/>
      <c r="BU13" s="412"/>
      <c r="BV13" s="410">
        <v>-273129</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6.6</v>
      </c>
      <c r="CU13" s="408"/>
      <c r="CV13" s="408"/>
      <c r="CW13" s="408"/>
      <c r="CX13" s="408"/>
      <c r="CY13" s="408"/>
      <c r="CZ13" s="408"/>
      <c r="DA13" s="409"/>
      <c r="DB13" s="407">
        <v>6.5</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143</v>
      </c>
      <c r="M14" s="492"/>
      <c r="N14" s="492"/>
      <c r="O14" s="492"/>
      <c r="P14" s="492"/>
      <c r="Q14" s="493"/>
      <c r="R14" s="494">
        <v>124993</v>
      </c>
      <c r="S14" s="495"/>
      <c r="T14" s="495"/>
      <c r="U14" s="495"/>
      <c r="V14" s="496"/>
      <c r="W14" s="400"/>
      <c r="X14" s="401"/>
      <c r="Y14" s="401"/>
      <c r="Z14" s="401"/>
      <c r="AA14" s="401"/>
      <c r="AB14" s="390"/>
      <c r="AC14" s="497">
        <v>5</v>
      </c>
      <c r="AD14" s="498"/>
      <c r="AE14" s="498"/>
      <c r="AF14" s="498"/>
      <c r="AG14" s="499"/>
      <c r="AH14" s="497">
        <v>5.6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145</v>
      </c>
      <c r="CU14" s="509"/>
      <c r="CV14" s="509"/>
      <c r="CW14" s="509"/>
      <c r="CX14" s="509"/>
      <c r="CY14" s="509"/>
      <c r="CZ14" s="509"/>
      <c r="DA14" s="510"/>
      <c r="DB14" s="508" t="s">
        <v>136</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146</v>
      </c>
      <c r="N15" s="502"/>
      <c r="O15" s="502"/>
      <c r="P15" s="502"/>
      <c r="Q15" s="503"/>
      <c r="R15" s="494">
        <v>124165</v>
      </c>
      <c r="S15" s="495"/>
      <c r="T15" s="495"/>
      <c r="U15" s="495"/>
      <c r="V15" s="496"/>
      <c r="W15" s="426" t="s">
        <v>147</v>
      </c>
      <c r="X15" s="427"/>
      <c r="Y15" s="427"/>
      <c r="Z15" s="427"/>
      <c r="AA15" s="427"/>
      <c r="AB15" s="417"/>
      <c r="AC15" s="461">
        <v>14656</v>
      </c>
      <c r="AD15" s="462"/>
      <c r="AE15" s="462"/>
      <c r="AF15" s="462"/>
      <c r="AG15" s="504"/>
      <c r="AH15" s="461">
        <v>14872</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15298170</v>
      </c>
      <c r="BO15" s="374"/>
      <c r="BP15" s="374"/>
      <c r="BQ15" s="374"/>
      <c r="BR15" s="374"/>
      <c r="BS15" s="374"/>
      <c r="BT15" s="374"/>
      <c r="BU15" s="375"/>
      <c r="BV15" s="373">
        <v>15595386</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27.5</v>
      </c>
      <c r="AD16" s="498"/>
      <c r="AE16" s="498"/>
      <c r="AF16" s="498"/>
      <c r="AG16" s="499"/>
      <c r="AH16" s="497">
        <v>27.3</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29331990</v>
      </c>
      <c r="BO16" s="411"/>
      <c r="BP16" s="411"/>
      <c r="BQ16" s="411"/>
      <c r="BR16" s="411"/>
      <c r="BS16" s="411"/>
      <c r="BT16" s="411"/>
      <c r="BU16" s="412"/>
      <c r="BV16" s="410">
        <v>28447553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35911</v>
      </c>
      <c r="AD17" s="462"/>
      <c r="AE17" s="462"/>
      <c r="AF17" s="462"/>
      <c r="AG17" s="504"/>
      <c r="AH17" s="461">
        <v>36519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19260416</v>
      </c>
      <c r="BO17" s="411"/>
      <c r="BP17" s="411"/>
      <c r="BQ17" s="411"/>
      <c r="BR17" s="411"/>
      <c r="BS17" s="411"/>
      <c r="BT17" s="411"/>
      <c r="BU17" s="412"/>
      <c r="BV17" s="410">
        <v>19684714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157</v>
      </c>
      <c r="C18" s="453"/>
      <c r="D18" s="453"/>
      <c r="E18" s="533"/>
      <c r="F18" s="533"/>
      <c r="G18" s="533"/>
      <c r="H18" s="533"/>
      <c r="I18" s="533"/>
      <c r="J18" s="533"/>
      <c r="K18" s="533"/>
      <c r="L18" s="534">
        <v>603.16999999999996</v>
      </c>
      <c r="M18" s="534"/>
      <c r="N18" s="534"/>
      <c r="O18" s="534"/>
      <c r="P18" s="534"/>
      <c r="Q18" s="534"/>
      <c r="R18" s="535"/>
      <c r="S18" s="535"/>
      <c r="T18" s="535"/>
      <c r="U18" s="535"/>
      <c r="V18" s="536"/>
      <c r="W18" s="428"/>
      <c r="X18" s="429"/>
      <c r="Y18" s="429"/>
      <c r="Z18" s="429"/>
      <c r="AA18" s="429"/>
      <c r="AB18" s="420"/>
      <c r="AC18" s="537">
        <v>67.5</v>
      </c>
      <c r="AD18" s="538"/>
      <c r="AE18" s="538"/>
      <c r="AF18" s="538"/>
      <c r="AG18" s="539"/>
      <c r="AH18" s="537">
        <v>67.099999999999994</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30543997</v>
      </c>
      <c r="BO18" s="411"/>
      <c r="BP18" s="411"/>
      <c r="BQ18" s="411"/>
      <c r="BR18" s="411"/>
      <c r="BS18" s="411"/>
      <c r="BT18" s="411"/>
      <c r="BU18" s="412"/>
      <c r="BV18" s="410">
        <v>30890099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159</v>
      </c>
      <c r="C19" s="453"/>
      <c r="D19" s="453"/>
      <c r="E19" s="533"/>
      <c r="F19" s="533"/>
      <c r="G19" s="533"/>
      <c r="H19" s="533"/>
      <c r="I19" s="533"/>
      <c r="J19" s="533"/>
      <c r="K19" s="533"/>
      <c r="L19" s="541">
        <v>204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46036038</v>
      </c>
      <c r="BO19" s="411"/>
      <c r="BP19" s="411"/>
      <c r="BQ19" s="411"/>
      <c r="BR19" s="411"/>
      <c r="BS19" s="411"/>
      <c r="BT19" s="411"/>
      <c r="BU19" s="412"/>
      <c r="BV19" s="410">
        <v>43684101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161</v>
      </c>
      <c r="C20" s="453"/>
      <c r="D20" s="453"/>
      <c r="E20" s="533"/>
      <c r="F20" s="533"/>
      <c r="G20" s="533"/>
      <c r="H20" s="533"/>
      <c r="I20" s="533"/>
      <c r="J20" s="533"/>
      <c r="K20" s="533"/>
      <c r="L20" s="541">
        <v>55586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51601166</v>
      </c>
      <c r="BO22" s="374"/>
      <c r="BP22" s="374"/>
      <c r="BQ22" s="374"/>
      <c r="BR22" s="374"/>
      <c r="BS22" s="374"/>
      <c r="BT22" s="374"/>
      <c r="BU22" s="375"/>
      <c r="BV22" s="373">
        <v>52945765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35931525</v>
      </c>
      <c r="BO23" s="411"/>
      <c r="BP23" s="411"/>
      <c r="BQ23" s="411"/>
      <c r="BR23" s="411"/>
      <c r="BS23" s="411"/>
      <c r="BT23" s="411"/>
      <c r="BU23" s="412"/>
      <c r="BV23" s="410">
        <v>36994816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171</v>
      </c>
      <c r="F24" s="440"/>
      <c r="G24" s="440"/>
      <c r="H24" s="440"/>
      <c r="I24" s="440"/>
      <c r="J24" s="440"/>
      <c r="K24" s="441"/>
      <c r="L24" s="461">
        <v>1</v>
      </c>
      <c r="M24" s="462"/>
      <c r="N24" s="462"/>
      <c r="O24" s="462"/>
      <c r="P24" s="504"/>
      <c r="Q24" s="461">
        <v>9800</v>
      </c>
      <c r="R24" s="462"/>
      <c r="S24" s="462"/>
      <c r="T24" s="462"/>
      <c r="U24" s="462"/>
      <c r="V24" s="504"/>
      <c r="W24" s="556"/>
      <c r="X24" s="557"/>
      <c r="Y24" s="558"/>
      <c r="Z24" s="460" t="s">
        <v>172</v>
      </c>
      <c r="AA24" s="440"/>
      <c r="AB24" s="440"/>
      <c r="AC24" s="440"/>
      <c r="AD24" s="440"/>
      <c r="AE24" s="440"/>
      <c r="AF24" s="440"/>
      <c r="AG24" s="441"/>
      <c r="AH24" s="461">
        <v>947</v>
      </c>
      <c r="AI24" s="462"/>
      <c r="AJ24" s="462"/>
      <c r="AK24" s="462"/>
      <c r="AL24" s="504"/>
      <c r="AM24" s="461">
        <v>3096690</v>
      </c>
      <c r="AN24" s="462"/>
      <c r="AO24" s="462"/>
      <c r="AP24" s="462"/>
      <c r="AQ24" s="462"/>
      <c r="AR24" s="504"/>
      <c r="AS24" s="461">
        <v>3270</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27094518</v>
      </c>
      <c r="BO24" s="411"/>
      <c r="BP24" s="411"/>
      <c r="BQ24" s="411"/>
      <c r="BR24" s="411"/>
      <c r="BS24" s="411"/>
      <c r="BT24" s="411"/>
      <c r="BU24" s="412"/>
      <c r="BV24" s="410">
        <v>28474571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174</v>
      </c>
      <c r="F25" s="440"/>
      <c r="G25" s="440"/>
      <c r="H25" s="440"/>
      <c r="I25" s="440"/>
      <c r="J25" s="440"/>
      <c r="K25" s="441"/>
      <c r="L25" s="461">
        <v>2</v>
      </c>
      <c r="M25" s="462"/>
      <c r="N25" s="462"/>
      <c r="O25" s="462"/>
      <c r="P25" s="504"/>
      <c r="Q25" s="461">
        <v>7640</v>
      </c>
      <c r="R25" s="462"/>
      <c r="S25" s="462"/>
      <c r="T25" s="462"/>
      <c r="U25" s="462"/>
      <c r="V25" s="504"/>
      <c r="W25" s="556"/>
      <c r="X25" s="557"/>
      <c r="Y25" s="558"/>
      <c r="Z25" s="460" t="s">
        <v>175</v>
      </c>
      <c r="AA25" s="440"/>
      <c r="AB25" s="440"/>
      <c r="AC25" s="440"/>
      <c r="AD25" s="440"/>
      <c r="AE25" s="440"/>
      <c r="AF25" s="440"/>
      <c r="AG25" s="441"/>
      <c r="AH25" s="461">
        <v>183</v>
      </c>
      <c r="AI25" s="462"/>
      <c r="AJ25" s="462"/>
      <c r="AK25" s="462"/>
      <c r="AL25" s="504"/>
      <c r="AM25" s="461">
        <v>559065</v>
      </c>
      <c r="AN25" s="462"/>
      <c r="AO25" s="462"/>
      <c r="AP25" s="462"/>
      <c r="AQ25" s="462"/>
      <c r="AR25" s="504"/>
      <c r="AS25" s="461">
        <v>3055</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30504869</v>
      </c>
      <c r="BO25" s="374"/>
      <c r="BP25" s="374"/>
      <c r="BQ25" s="374"/>
      <c r="BR25" s="374"/>
      <c r="BS25" s="374"/>
      <c r="BT25" s="374"/>
      <c r="BU25" s="375"/>
      <c r="BV25" s="373">
        <v>3842541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177</v>
      </c>
      <c r="F26" s="440"/>
      <c r="G26" s="440"/>
      <c r="H26" s="440"/>
      <c r="I26" s="440"/>
      <c r="J26" s="440"/>
      <c r="K26" s="441"/>
      <c r="L26" s="461">
        <v>1</v>
      </c>
      <c r="M26" s="462"/>
      <c r="N26" s="462"/>
      <c r="O26" s="462"/>
      <c r="P26" s="504"/>
      <c r="Q26" s="461">
        <v>7050</v>
      </c>
      <c r="R26" s="462"/>
      <c r="S26" s="462"/>
      <c r="T26" s="462"/>
      <c r="U26" s="462"/>
      <c r="V26" s="504"/>
      <c r="W26" s="556"/>
      <c r="X26" s="557"/>
      <c r="Y26" s="558"/>
      <c r="Z26" s="460" t="s">
        <v>178</v>
      </c>
      <c r="AA26" s="562"/>
      <c r="AB26" s="562"/>
      <c r="AC26" s="562"/>
      <c r="AD26" s="562"/>
      <c r="AE26" s="562"/>
      <c r="AF26" s="562"/>
      <c r="AG26" s="563"/>
      <c r="AH26" s="461">
        <v>21</v>
      </c>
      <c r="AI26" s="462"/>
      <c r="AJ26" s="462"/>
      <c r="AK26" s="462"/>
      <c r="AL26" s="504"/>
      <c r="AM26" s="461">
        <v>70833</v>
      </c>
      <c r="AN26" s="462"/>
      <c r="AO26" s="462"/>
      <c r="AP26" s="462"/>
      <c r="AQ26" s="462"/>
      <c r="AR26" s="504"/>
      <c r="AS26" s="461">
        <v>3373</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136</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180</v>
      </c>
      <c r="F27" s="440"/>
      <c r="G27" s="440"/>
      <c r="H27" s="440"/>
      <c r="I27" s="440"/>
      <c r="J27" s="440"/>
      <c r="K27" s="441"/>
      <c r="L27" s="461">
        <v>1</v>
      </c>
      <c r="M27" s="462"/>
      <c r="N27" s="462"/>
      <c r="O27" s="462"/>
      <c r="P27" s="504"/>
      <c r="Q27" s="461">
        <v>5400</v>
      </c>
      <c r="R27" s="462"/>
      <c r="S27" s="462"/>
      <c r="T27" s="462"/>
      <c r="U27" s="462"/>
      <c r="V27" s="504"/>
      <c r="W27" s="556"/>
      <c r="X27" s="557"/>
      <c r="Y27" s="558"/>
      <c r="Z27" s="460" t="s">
        <v>181</v>
      </c>
      <c r="AA27" s="440"/>
      <c r="AB27" s="440"/>
      <c r="AC27" s="440"/>
      <c r="AD27" s="440"/>
      <c r="AE27" s="440"/>
      <c r="AF27" s="440"/>
      <c r="AG27" s="441"/>
      <c r="AH27" s="461">
        <v>82</v>
      </c>
      <c r="AI27" s="462"/>
      <c r="AJ27" s="462"/>
      <c r="AK27" s="462"/>
      <c r="AL27" s="504"/>
      <c r="AM27" s="461">
        <v>323936</v>
      </c>
      <c r="AN27" s="462"/>
      <c r="AO27" s="462"/>
      <c r="AP27" s="462"/>
      <c r="AQ27" s="462"/>
      <c r="AR27" s="504"/>
      <c r="AS27" s="461">
        <v>3950</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3315833</v>
      </c>
      <c r="BO27" s="530"/>
      <c r="BP27" s="530"/>
      <c r="BQ27" s="530"/>
      <c r="BR27" s="530"/>
      <c r="BS27" s="530"/>
      <c r="BT27" s="530"/>
      <c r="BU27" s="531"/>
      <c r="BV27" s="529">
        <v>3314736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183</v>
      </c>
      <c r="F28" s="440"/>
      <c r="G28" s="440"/>
      <c r="H28" s="440"/>
      <c r="I28" s="440"/>
      <c r="J28" s="440"/>
      <c r="K28" s="441"/>
      <c r="L28" s="461">
        <v>1</v>
      </c>
      <c r="M28" s="462"/>
      <c r="N28" s="462"/>
      <c r="O28" s="462"/>
      <c r="P28" s="504"/>
      <c r="Q28" s="461">
        <v>4320</v>
      </c>
      <c r="R28" s="462"/>
      <c r="S28" s="462"/>
      <c r="T28" s="462"/>
      <c r="U28" s="462"/>
      <c r="V28" s="504"/>
      <c r="W28" s="556"/>
      <c r="X28" s="557"/>
      <c r="Y28" s="558"/>
      <c r="Z28" s="460" t="s">
        <v>184</v>
      </c>
      <c r="AA28" s="440"/>
      <c r="AB28" s="440"/>
      <c r="AC28" s="440"/>
      <c r="AD28" s="440"/>
      <c r="AE28" s="440"/>
      <c r="AF28" s="440"/>
      <c r="AG28" s="441"/>
      <c r="AH28" s="461" t="s">
        <v>136</v>
      </c>
      <c r="AI28" s="462"/>
      <c r="AJ28" s="462"/>
      <c r="AK28" s="462"/>
      <c r="AL28" s="504"/>
      <c r="AM28" s="461" t="s">
        <v>136</v>
      </c>
      <c r="AN28" s="462"/>
      <c r="AO28" s="462"/>
      <c r="AP28" s="462"/>
      <c r="AQ28" s="462"/>
      <c r="AR28" s="504"/>
      <c r="AS28" s="461" t="s">
        <v>136</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7788852</v>
      </c>
      <c r="BO28" s="374"/>
      <c r="BP28" s="374"/>
      <c r="BQ28" s="374"/>
      <c r="BR28" s="374"/>
      <c r="BS28" s="374"/>
      <c r="BT28" s="374"/>
      <c r="BU28" s="375"/>
      <c r="BV28" s="373">
        <v>7802207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186</v>
      </c>
      <c r="F29" s="440"/>
      <c r="G29" s="440"/>
      <c r="H29" s="440"/>
      <c r="I29" s="440"/>
      <c r="J29" s="440"/>
      <c r="K29" s="441"/>
      <c r="L29" s="461">
        <v>24</v>
      </c>
      <c r="M29" s="462"/>
      <c r="N29" s="462"/>
      <c r="O29" s="462"/>
      <c r="P29" s="504"/>
      <c r="Q29" s="461">
        <v>4020</v>
      </c>
      <c r="R29" s="462"/>
      <c r="S29" s="462"/>
      <c r="T29" s="462"/>
      <c r="U29" s="462"/>
      <c r="V29" s="504"/>
      <c r="W29" s="559"/>
      <c r="X29" s="560"/>
      <c r="Y29" s="561"/>
      <c r="Z29" s="460" t="s">
        <v>187</v>
      </c>
      <c r="AA29" s="440"/>
      <c r="AB29" s="440"/>
      <c r="AC29" s="440"/>
      <c r="AD29" s="440"/>
      <c r="AE29" s="440"/>
      <c r="AF29" s="440"/>
      <c r="AG29" s="441"/>
      <c r="AH29" s="461">
        <v>1029</v>
      </c>
      <c r="AI29" s="462"/>
      <c r="AJ29" s="462"/>
      <c r="AK29" s="462"/>
      <c r="AL29" s="504"/>
      <c r="AM29" s="461">
        <v>3420626</v>
      </c>
      <c r="AN29" s="462"/>
      <c r="AO29" s="462"/>
      <c r="AP29" s="462"/>
      <c r="AQ29" s="462"/>
      <c r="AR29" s="504"/>
      <c r="AS29" s="461">
        <v>3324</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3476101</v>
      </c>
      <c r="BO29" s="411"/>
      <c r="BP29" s="411"/>
      <c r="BQ29" s="411"/>
      <c r="BR29" s="411"/>
      <c r="BS29" s="411"/>
      <c r="BT29" s="411"/>
      <c r="BU29" s="412"/>
      <c r="BV29" s="410">
        <v>2594666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12794815</v>
      </c>
      <c r="BO30" s="530"/>
      <c r="BP30" s="530"/>
      <c r="BQ30" s="530"/>
      <c r="BR30" s="530"/>
      <c r="BS30" s="530"/>
      <c r="BT30" s="530"/>
      <c r="BU30" s="531"/>
      <c r="BV30" s="529">
        <v>10843419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196</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203</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10</v>
      </c>
      <c r="BF34" s="600"/>
      <c r="BG34" s="601" t="str">
        <f>IF('各会計、関係団体の財政状況及び健全化判断比率'!B36="","",'各会計、関係団体の財政状況及び健全化判断比率'!B36)</f>
        <v>温泉供給特別会計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鹿児島県市町村総合事務組合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霧島市土地開発公社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IF('各会計、関係団体の財政状況及び健全化判断比率'!B33="","",'各会計、関係団体の財政状況及び健全化判断比率'!B33)</f>
        <v>工業用水道事業会計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伊佐北姶良環境管理組合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霧島市施設管理公社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8</v>
      </c>
      <c r="AN36" s="600"/>
      <c r="AO36" s="601" t="str">
        <f>IF('各会計、関係団体の財政状況及び健全化判断比率'!B34="","",'各会計、関係団体の財政状況及び健全化判断比率'!B34)</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伊佐北姶良火葬場管理組合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霧島神話の里公園</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交通災害共済事業特別会計</v>
      </c>
      <c r="X37" s="601"/>
      <c r="Y37" s="601"/>
      <c r="Z37" s="601"/>
      <c r="AA37" s="601"/>
      <c r="AB37" s="601"/>
      <c r="AC37" s="601"/>
      <c r="AD37" s="601"/>
      <c r="AE37" s="601"/>
      <c r="AF37" s="601"/>
      <c r="AG37" s="601"/>
      <c r="AH37" s="601"/>
      <c r="AI37" s="601"/>
      <c r="AJ37" s="601"/>
      <c r="AK37" s="601"/>
      <c r="AL37" s="178"/>
      <c r="AM37" s="600">
        <f t="shared" si="0"/>
        <v>9</v>
      </c>
      <c r="AN37" s="600"/>
      <c r="AO37" s="601" t="str">
        <f>IF('各会計、関係団体の財政状況及び健全化判断比率'!B35="","",'各会計、関係団体の財政状況及び健全化判断比率'!B35)</f>
        <v>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姶良・伊佐地区介護保険組合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鹿児島県後期高齢者医療広域連合（一般会計）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鹿児島県後期高齢者医療広域連合（特別会計）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240" t="s">
        <v>601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abSelected="1"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c r="B5" s="615" t="s">
        <v>227</v>
      </c>
      <c r="C5" s="616"/>
      <c r="D5" s="616"/>
      <c r="E5" s="616"/>
      <c r="F5" s="616"/>
      <c r="G5" s="616"/>
      <c r="H5" s="616"/>
      <c r="I5" s="616"/>
      <c r="J5" s="616"/>
      <c r="K5" s="616"/>
      <c r="L5" s="616"/>
      <c r="M5" s="616"/>
      <c r="N5" s="616"/>
      <c r="O5" s="616"/>
      <c r="P5" s="616"/>
      <c r="Q5" s="617"/>
      <c r="R5" s="618">
        <v>16375006</v>
      </c>
      <c r="S5" s="619"/>
      <c r="T5" s="619"/>
      <c r="U5" s="619"/>
      <c r="V5" s="619"/>
      <c r="W5" s="619"/>
      <c r="X5" s="619"/>
      <c r="Y5" s="620"/>
      <c r="Z5" s="621">
        <v>21.6</v>
      </c>
      <c r="AA5" s="621"/>
      <c r="AB5" s="621"/>
      <c r="AC5" s="621"/>
      <c r="AD5" s="622">
        <v>15857175</v>
      </c>
      <c r="AE5" s="622"/>
      <c r="AF5" s="622"/>
      <c r="AG5" s="622"/>
      <c r="AH5" s="622"/>
      <c r="AI5" s="622"/>
      <c r="AJ5" s="622"/>
      <c r="AK5" s="622"/>
      <c r="AL5" s="623">
        <v>45.9</v>
      </c>
      <c r="AM5" s="624"/>
      <c r="AN5" s="624"/>
      <c r="AO5" s="625"/>
      <c r="AP5" s="615" t="s">
        <v>228</v>
      </c>
      <c r="AQ5" s="616"/>
      <c r="AR5" s="616"/>
      <c r="AS5" s="616"/>
      <c r="AT5" s="616"/>
      <c r="AU5" s="616"/>
      <c r="AV5" s="616"/>
      <c r="AW5" s="616"/>
      <c r="AX5" s="616"/>
      <c r="AY5" s="616"/>
      <c r="AZ5" s="616"/>
      <c r="BA5" s="616"/>
      <c r="BB5" s="616"/>
      <c r="BC5" s="616"/>
      <c r="BD5" s="616"/>
      <c r="BE5" s="616"/>
      <c r="BF5" s="617"/>
      <c r="BG5" s="629">
        <v>15793405</v>
      </c>
      <c r="BH5" s="630"/>
      <c r="BI5" s="630"/>
      <c r="BJ5" s="630"/>
      <c r="BK5" s="630"/>
      <c r="BL5" s="630"/>
      <c r="BM5" s="630"/>
      <c r="BN5" s="631"/>
      <c r="BO5" s="632">
        <v>96.4</v>
      </c>
      <c r="BP5" s="632"/>
      <c r="BQ5" s="632"/>
      <c r="BR5" s="632"/>
      <c r="BS5" s="633">
        <v>198928</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c r="B6" s="626" t="s">
        <v>232</v>
      </c>
      <c r="C6" s="627"/>
      <c r="D6" s="627"/>
      <c r="E6" s="627"/>
      <c r="F6" s="627"/>
      <c r="G6" s="627"/>
      <c r="H6" s="627"/>
      <c r="I6" s="627"/>
      <c r="J6" s="627"/>
      <c r="K6" s="627"/>
      <c r="L6" s="627"/>
      <c r="M6" s="627"/>
      <c r="N6" s="627"/>
      <c r="O6" s="627"/>
      <c r="P6" s="627"/>
      <c r="Q6" s="628"/>
      <c r="R6" s="629">
        <v>774582</v>
      </c>
      <c r="S6" s="630"/>
      <c r="T6" s="630"/>
      <c r="U6" s="630"/>
      <c r="V6" s="630"/>
      <c r="W6" s="630"/>
      <c r="X6" s="630"/>
      <c r="Y6" s="631"/>
      <c r="Z6" s="632">
        <v>1</v>
      </c>
      <c r="AA6" s="632"/>
      <c r="AB6" s="632"/>
      <c r="AC6" s="632"/>
      <c r="AD6" s="633">
        <v>774582</v>
      </c>
      <c r="AE6" s="633"/>
      <c r="AF6" s="633"/>
      <c r="AG6" s="633"/>
      <c r="AH6" s="633"/>
      <c r="AI6" s="633"/>
      <c r="AJ6" s="633"/>
      <c r="AK6" s="633"/>
      <c r="AL6" s="634">
        <v>2.2000000000000002</v>
      </c>
      <c r="AM6" s="635"/>
      <c r="AN6" s="635"/>
      <c r="AO6" s="636"/>
      <c r="AP6" s="626" t="s">
        <v>233</v>
      </c>
      <c r="AQ6" s="627"/>
      <c r="AR6" s="627"/>
      <c r="AS6" s="627"/>
      <c r="AT6" s="627"/>
      <c r="AU6" s="627"/>
      <c r="AV6" s="627"/>
      <c r="AW6" s="627"/>
      <c r="AX6" s="627"/>
      <c r="AY6" s="627"/>
      <c r="AZ6" s="627"/>
      <c r="BA6" s="627"/>
      <c r="BB6" s="627"/>
      <c r="BC6" s="627"/>
      <c r="BD6" s="627"/>
      <c r="BE6" s="627"/>
      <c r="BF6" s="628"/>
      <c r="BG6" s="629">
        <v>15793405</v>
      </c>
      <c r="BH6" s="630"/>
      <c r="BI6" s="630"/>
      <c r="BJ6" s="630"/>
      <c r="BK6" s="630"/>
      <c r="BL6" s="630"/>
      <c r="BM6" s="630"/>
      <c r="BN6" s="631"/>
      <c r="BO6" s="632">
        <v>96.4</v>
      </c>
      <c r="BP6" s="632"/>
      <c r="BQ6" s="632"/>
      <c r="BR6" s="632"/>
      <c r="BS6" s="633">
        <v>198928</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285604</v>
      </c>
      <c r="CS6" s="630"/>
      <c r="CT6" s="630"/>
      <c r="CU6" s="630"/>
      <c r="CV6" s="630"/>
      <c r="CW6" s="630"/>
      <c r="CX6" s="630"/>
      <c r="CY6" s="631"/>
      <c r="CZ6" s="623">
        <v>0.4</v>
      </c>
      <c r="DA6" s="624"/>
      <c r="DB6" s="624"/>
      <c r="DC6" s="643"/>
      <c r="DD6" s="638" t="s">
        <v>127</v>
      </c>
      <c r="DE6" s="630"/>
      <c r="DF6" s="630"/>
      <c r="DG6" s="630"/>
      <c r="DH6" s="630"/>
      <c r="DI6" s="630"/>
      <c r="DJ6" s="630"/>
      <c r="DK6" s="630"/>
      <c r="DL6" s="630"/>
      <c r="DM6" s="630"/>
      <c r="DN6" s="630"/>
      <c r="DO6" s="630"/>
      <c r="DP6" s="631"/>
      <c r="DQ6" s="638">
        <v>285604</v>
      </c>
      <c r="DR6" s="630"/>
      <c r="DS6" s="630"/>
      <c r="DT6" s="630"/>
      <c r="DU6" s="630"/>
      <c r="DV6" s="630"/>
      <c r="DW6" s="630"/>
      <c r="DX6" s="630"/>
      <c r="DY6" s="630"/>
      <c r="DZ6" s="630"/>
      <c r="EA6" s="630"/>
      <c r="EB6" s="630"/>
      <c r="EC6" s="639"/>
    </row>
    <row r="7" spans="2:143" ht="11.25" customHeight="1">
      <c r="B7" s="626" t="s">
        <v>235</v>
      </c>
      <c r="C7" s="627"/>
      <c r="D7" s="627"/>
      <c r="E7" s="627"/>
      <c r="F7" s="627"/>
      <c r="G7" s="627"/>
      <c r="H7" s="627"/>
      <c r="I7" s="627"/>
      <c r="J7" s="627"/>
      <c r="K7" s="627"/>
      <c r="L7" s="627"/>
      <c r="M7" s="627"/>
      <c r="N7" s="627"/>
      <c r="O7" s="627"/>
      <c r="P7" s="627"/>
      <c r="Q7" s="628"/>
      <c r="R7" s="629">
        <v>8464</v>
      </c>
      <c r="S7" s="630"/>
      <c r="T7" s="630"/>
      <c r="U7" s="630"/>
      <c r="V7" s="630"/>
      <c r="W7" s="630"/>
      <c r="X7" s="630"/>
      <c r="Y7" s="631"/>
      <c r="Z7" s="632">
        <v>0</v>
      </c>
      <c r="AA7" s="632"/>
      <c r="AB7" s="632"/>
      <c r="AC7" s="632"/>
      <c r="AD7" s="633">
        <v>8464</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6180762</v>
      </c>
      <c r="BH7" s="630"/>
      <c r="BI7" s="630"/>
      <c r="BJ7" s="630"/>
      <c r="BK7" s="630"/>
      <c r="BL7" s="630"/>
      <c r="BM7" s="630"/>
      <c r="BN7" s="631"/>
      <c r="BO7" s="632">
        <v>37.700000000000003</v>
      </c>
      <c r="BP7" s="632"/>
      <c r="BQ7" s="632"/>
      <c r="BR7" s="632"/>
      <c r="BS7" s="633">
        <v>198928</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12404969</v>
      </c>
      <c r="CS7" s="630"/>
      <c r="CT7" s="630"/>
      <c r="CU7" s="630"/>
      <c r="CV7" s="630"/>
      <c r="CW7" s="630"/>
      <c r="CX7" s="630"/>
      <c r="CY7" s="631"/>
      <c r="CZ7" s="632">
        <v>17.3</v>
      </c>
      <c r="DA7" s="632"/>
      <c r="DB7" s="632"/>
      <c r="DC7" s="632"/>
      <c r="DD7" s="638">
        <v>1064804</v>
      </c>
      <c r="DE7" s="630"/>
      <c r="DF7" s="630"/>
      <c r="DG7" s="630"/>
      <c r="DH7" s="630"/>
      <c r="DI7" s="630"/>
      <c r="DJ7" s="630"/>
      <c r="DK7" s="630"/>
      <c r="DL7" s="630"/>
      <c r="DM7" s="630"/>
      <c r="DN7" s="630"/>
      <c r="DO7" s="630"/>
      <c r="DP7" s="631"/>
      <c r="DQ7" s="638">
        <v>9231103</v>
      </c>
      <c r="DR7" s="630"/>
      <c r="DS7" s="630"/>
      <c r="DT7" s="630"/>
      <c r="DU7" s="630"/>
      <c r="DV7" s="630"/>
      <c r="DW7" s="630"/>
      <c r="DX7" s="630"/>
      <c r="DY7" s="630"/>
      <c r="DZ7" s="630"/>
      <c r="EA7" s="630"/>
      <c r="EB7" s="630"/>
      <c r="EC7" s="639"/>
    </row>
    <row r="8" spans="2:143" ht="11.25" customHeight="1">
      <c r="B8" s="626" t="s">
        <v>238</v>
      </c>
      <c r="C8" s="627"/>
      <c r="D8" s="627"/>
      <c r="E8" s="627"/>
      <c r="F8" s="627"/>
      <c r="G8" s="627"/>
      <c r="H8" s="627"/>
      <c r="I8" s="627"/>
      <c r="J8" s="627"/>
      <c r="K8" s="627"/>
      <c r="L8" s="627"/>
      <c r="M8" s="627"/>
      <c r="N8" s="627"/>
      <c r="O8" s="627"/>
      <c r="P8" s="627"/>
      <c r="Q8" s="628"/>
      <c r="R8" s="629">
        <v>35327</v>
      </c>
      <c r="S8" s="630"/>
      <c r="T8" s="630"/>
      <c r="U8" s="630"/>
      <c r="V8" s="630"/>
      <c r="W8" s="630"/>
      <c r="X8" s="630"/>
      <c r="Y8" s="631"/>
      <c r="Z8" s="632">
        <v>0</v>
      </c>
      <c r="AA8" s="632"/>
      <c r="AB8" s="632"/>
      <c r="AC8" s="632"/>
      <c r="AD8" s="633">
        <v>35327</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207507</v>
      </c>
      <c r="BH8" s="630"/>
      <c r="BI8" s="630"/>
      <c r="BJ8" s="630"/>
      <c r="BK8" s="630"/>
      <c r="BL8" s="630"/>
      <c r="BM8" s="630"/>
      <c r="BN8" s="631"/>
      <c r="BO8" s="632">
        <v>1.3</v>
      </c>
      <c r="BP8" s="632"/>
      <c r="BQ8" s="632"/>
      <c r="BR8" s="632"/>
      <c r="BS8" s="633" t="s">
        <v>127</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27652109</v>
      </c>
      <c r="CS8" s="630"/>
      <c r="CT8" s="630"/>
      <c r="CU8" s="630"/>
      <c r="CV8" s="630"/>
      <c r="CW8" s="630"/>
      <c r="CX8" s="630"/>
      <c r="CY8" s="631"/>
      <c r="CZ8" s="632">
        <v>38.5</v>
      </c>
      <c r="DA8" s="632"/>
      <c r="DB8" s="632"/>
      <c r="DC8" s="632"/>
      <c r="DD8" s="638">
        <v>418682</v>
      </c>
      <c r="DE8" s="630"/>
      <c r="DF8" s="630"/>
      <c r="DG8" s="630"/>
      <c r="DH8" s="630"/>
      <c r="DI8" s="630"/>
      <c r="DJ8" s="630"/>
      <c r="DK8" s="630"/>
      <c r="DL8" s="630"/>
      <c r="DM8" s="630"/>
      <c r="DN8" s="630"/>
      <c r="DO8" s="630"/>
      <c r="DP8" s="631"/>
      <c r="DQ8" s="638">
        <v>10185843</v>
      </c>
      <c r="DR8" s="630"/>
      <c r="DS8" s="630"/>
      <c r="DT8" s="630"/>
      <c r="DU8" s="630"/>
      <c r="DV8" s="630"/>
      <c r="DW8" s="630"/>
      <c r="DX8" s="630"/>
      <c r="DY8" s="630"/>
      <c r="DZ8" s="630"/>
      <c r="EA8" s="630"/>
      <c r="EB8" s="630"/>
      <c r="EC8" s="639"/>
    </row>
    <row r="9" spans="2:143" ht="11.25" customHeight="1">
      <c r="B9" s="626" t="s">
        <v>241</v>
      </c>
      <c r="C9" s="627"/>
      <c r="D9" s="627"/>
      <c r="E9" s="627"/>
      <c r="F9" s="627"/>
      <c r="G9" s="627"/>
      <c r="H9" s="627"/>
      <c r="I9" s="627"/>
      <c r="J9" s="627"/>
      <c r="K9" s="627"/>
      <c r="L9" s="627"/>
      <c r="M9" s="627"/>
      <c r="N9" s="627"/>
      <c r="O9" s="627"/>
      <c r="P9" s="627"/>
      <c r="Q9" s="628"/>
      <c r="R9" s="629">
        <v>49089</v>
      </c>
      <c r="S9" s="630"/>
      <c r="T9" s="630"/>
      <c r="U9" s="630"/>
      <c r="V9" s="630"/>
      <c r="W9" s="630"/>
      <c r="X9" s="630"/>
      <c r="Y9" s="631"/>
      <c r="Z9" s="632">
        <v>0.1</v>
      </c>
      <c r="AA9" s="632"/>
      <c r="AB9" s="632"/>
      <c r="AC9" s="632"/>
      <c r="AD9" s="633">
        <v>49089</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4946501</v>
      </c>
      <c r="BH9" s="630"/>
      <c r="BI9" s="630"/>
      <c r="BJ9" s="630"/>
      <c r="BK9" s="630"/>
      <c r="BL9" s="630"/>
      <c r="BM9" s="630"/>
      <c r="BN9" s="631"/>
      <c r="BO9" s="632">
        <v>30.2</v>
      </c>
      <c r="BP9" s="632"/>
      <c r="BQ9" s="632"/>
      <c r="BR9" s="632"/>
      <c r="BS9" s="633" t="s">
        <v>127</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5658780</v>
      </c>
      <c r="CS9" s="630"/>
      <c r="CT9" s="630"/>
      <c r="CU9" s="630"/>
      <c r="CV9" s="630"/>
      <c r="CW9" s="630"/>
      <c r="CX9" s="630"/>
      <c r="CY9" s="631"/>
      <c r="CZ9" s="632">
        <v>7.9</v>
      </c>
      <c r="DA9" s="632"/>
      <c r="DB9" s="632"/>
      <c r="DC9" s="632"/>
      <c r="DD9" s="638">
        <v>910392</v>
      </c>
      <c r="DE9" s="630"/>
      <c r="DF9" s="630"/>
      <c r="DG9" s="630"/>
      <c r="DH9" s="630"/>
      <c r="DI9" s="630"/>
      <c r="DJ9" s="630"/>
      <c r="DK9" s="630"/>
      <c r="DL9" s="630"/>
      <c r="DM9" s="630"/>
      <c r="DN9" s="630"/>
      <c r="DO9" s="630"/>
      <c r="DP9" s="631"/>
      <c r="DQ9" s="638">
        <v>3525020</v>
      </c>
      <c r="DR9" s="630"/>
      <c r="DS9" s="630"/>
      <c r="DT9" s="630"/>
      <c r="DU9" s="630"/>
      <c r="DV9" s="630"/>
      <c r="DW9" s="630"/>
      <c r="DX9" s="630"/>
      <c r="DY9" s="630"/>
      <c r="DZ9" s="630"/>
      <c r="EA9" s="630"/>
      <c r="EB9" s="630"/>
      <c r="EC9" s="639"/>
    </row>
    <row r="10" spans="2:143" ht="11.25" customHeight="1">
      <c r="B10" s="626" t="s">
        <v>244</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127</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333604</v>
      </c>
      <c r="BH10" s="630"/>
      <c r="BI10" s="630"/>
      <c r="BJ10" s="630"/>
      <c r="BK10" s="630"/>
      <c r="BL10" s="630"/>
      <c r="BM10" s="630"/>
      <c r="BN10" s="631"/>
      <c r="BO10" s="632">
        <v>2</v>
      </c>
      <c r="BP10" s="632"/>
      <c r="BQ10" s="632"/>
      <c r="BR10" s="632"/>
      <c r="BS10" s="633" t="s">
        <v>127</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48323</v>
      </c>
      <c r="CS10" s="630"/>
      <c r="CT10" s="630"/>
      <c r="CU10" s="630"/>
      <c r="CV10" s="630"/>
      <c r="CW10" s="630"/>
      <c r="CX10" s="630"/>
      <c r="CY10" s="631"/>
      <c r="CZ10" s="632">
        <v>0.1</v>
      </c>
      <c r="DA10" s="632"/>
      <c r="DB10" s="632"/>
      <c r="DC10" s="632"/>
      <c r="DD10" s="638" t="s">
        <v>127</v>
      </c>
      <c r="DE10" s="630"/>
      <c r="DF10" s="630"/>
      <c r="DG10" s="630"/>
      <c r="DH10" s="630"/>
      <c r="DI10" s="630"/>
      <c r="DJ10" s="630"/>
      <c r="DK10" s="630"/>
      <c r="DL10" s="630"/>
      <c r="DM10" s="630"/>
      <c r="DN10" s="630"/>
      <c r="DO10" s="630"/>
      <c r="DP10" s="631"/>
      <c r="DQ10" s="638">
        <v>48143</v>
      </c>
      <c r="DR10" s="630"/>
      <c r="DS10" s="630"/>
      <c r="DT10" s="630"/>
      <c r="DU10" s="630"/>
      <c r="DV10" s="630"/>
      <c r="DW10" s="630"/>
      <c r="DX10" s="630"/>
      <c r="DY10" s="630"/>
      <c r="DZ10" s="630"/>
      <c r="EA10" s="630"/>
      <c r="EB10" s="630"/>
      <c r="EC10" s="639"/>
    </row>
    <row r="11" spans="2:143" ht="11.25" customHeight="1">
      <c r="B11" s="626" t="s">
        <v>247</v>
      </c>
      <c r="C11" s="627"/>
      <c r="D11" s="627"/>
      <c r="E11" s="627"/>
      <c r="F11" s="627"/>
      <c r="G11" s="627"/>
      <c r="H11" s="627"/>
      <c r="I11" s="627"/>
      <c r="J11" s="627"/>
      <c r="K11" s="627"/>
      <c r="L11" s="627"/>
      <c r="M11" s="627"/>
      <c r="N11" s="627"/>
      <c r="O11" s="627"/>
      <c r="P11" s="627"/>
      <c r="Q11" s="628"/>
      <c r="R11" s="629">
        <v>2973096</v>
      </c>
      <c r="S11" s="630"/>
      <c r="T11" s="630"/>
      <c r="U11" s="630"/>
      <c r="V11" s="630"/>
      <c r="W11" s="630"/>
      <c r="X11" s="630"/>
      <c r="Y11" s="631"/>
      <c r="Z11" s="634">
        <v>3.9</v>
      </c>
      <c r="AA11" s="635"/>
      <c r="AB11" s="635"/>
      <c r="AC11" s="647"/>
      <c r="AD11" s="638">
        <v>2973096</v>
      </c>
      <c r="AE11" s="630"/>
      <c r="AF11" s="630"/>
      <c r="AG11" s="630"/>
      <c r="AH11" s="630"/>
      <c r="AI11" s="630"/>
      <c r="AJ11" s="630"/>
      <c r="AK11" s="631"/>
      <c r="AL11" s="634">
        <v>8.6</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693150</v>
      </c>
      <c r="BH11" s="630"/>
      <c r="BI11" s="630"/>
      <c r="BJ11" s="630"/>
      <c r="BK11" s="630"/>
      <c r="BL11" s="630"/>
      <c r="BM11" s="630"/>
      <c r="BN11" s="631"/>
      <c r="BO11" s="632">
        <v>4.2</v>
      </c>
      <c r="BP11" s="632"/>
      <c r="BQ11" s="632"/>
      <c r="BR11" s="632"/>
      <c r="BS11" s="633">
        <v>198928</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1913957</v>
      </c>
      <c r="CS11" s="630"/>
      <c r="CT11" s="630"/>
      <c r="CU11" s="630"/>
      <c r="CV11" s="630"/>
      <c r="CW11" s="630"/>
      <c r="CX11" s="630"/>
      <c r="CY11" s="631"/>
      <c r="CZ11" s="632">
        <v>2.7</v>
      </c>
      <c r="DA11" s="632"/>
      <c r="DB11" s="632"/>
      <c r="DC11" s="632"/>
      <c r="DD11" s="638">
        <v>651113</v>
      </c>
      <c r="DE11" s="630"/>
      <c r="DF11" s="630"/>
      <c r="DG11" s="630"/>
      <c r="DH11" s="630"/>
      <c r="DI11" s="630"/>
      <c r="DJ11" s="630"/>
      <c r="DK11" s="630"/>
      <c r="DL11" s="630"/>
      <c r="DM11" s="630"/>
      <c r="DN11" s="630"/>
      <c r="DO11" s="630"/>
      <c r="DP11" s="631"/>
      <c r="DQ11" s="638">
        <v>1102217</v>
      </c>
      <c r="DR11" s="630"/>
      <c r="DS11" s="630"/>
      <c r="DT11" s="630"/>
      <c r="DU11" s="630"/>
      <c r="DV11" s="630"/>
      <c r="DW11" s="630"/>
      <c r="DX11" s="630"/>
      <c r="DY11" s="630"/>
      <c r="DZ11" s="630"/>
      <c r="EA11" s="630"/>
      <c r="EB11" s="630"/>
      <c r="EC11" s="639"/>
    </row>
    <row r="12" spans="2:143" ht="11.25" customHeight="1">
      <c r="B12" s="626" t="s">
        <v>250</v>
      </c>
      <c r="C12" s="627"/>
      <c r="D12" s="627"/>
      <c r="E12" s="627"/>
      <c r="F12" s="627"/>
      <c r="G12" s="627"/>
      <c r="H12" s="627"/>
      <c r="I12" s="627"/>
      <c r="J12" s="627"/>
      <c r="K12" s="627"/>
      <c r="L12" s="627"/>
      <c r="M12" s="627"/>
      <c r="N12" s="627"/>
      <c r="O12" s="627"/>
      <c r="P12" s="627"/>
      <c r="Q12" s="628"/>
      <c r="R12" s="629">
        <v>50676</v>
      </c>
      <c r="S12" s="630"/>
      <c r="T12" s="630"/>
      <c r="U12" s="630"/>
      <c r="V12" s="630"/>
      <c r="W12" s="630"/>
      <c r="X12" s="630"/>
      <c r="Y12" s="631"/>
      <c r="Z12" s="632">
        <v>0.1</v>
      </c>
      <c r="AA12" s="632"/>
      <c r="AB12" s="632"/>
      <c r="AC12" s="632"/>
      <c r="AD12" s="633">
        <v>50676</v>
      </c>
      <c r="AE12" s="633"/>
      <c r="AF12" s="633"/>
      <c r="AG12" s="633"/>
      <c r="AH12" s="633"/>
      <c r="AI12" s="633"/>
      <c r="AJ12" s="633"/>
      <c r="AK12" s="633"/>
      <c r="AL12" s="634">
        <v>0.1</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8240075</v>
      </c>
      <c r="BH12" s="630"/>
      <c r="BI12" s="630"/>
      <c r="BJ12" s="630"/>
      <c r="BK12" s="630"/>
      <c r="BL12" s="630"/>
      <c r="BM12" s="630"/>
      <c r="BN12" s="631"/>
      <c r="BO12" s="632">
        <v>50.3</v>
      </c>
      <c r="BP12" s="632"/>
      <c r="BQ12" s="632"/>
      <c r="BR12" s="632"/>
      <c r="BS12" s="633" t="s">
        <v>127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1631787</v>
      </c>
      <c r="CS12" s="630"/>
      <c r="CT12" s="630"/>
      <c r="CU12" s="630"/>
      <c r="CV12" s="630"/>
      <c r="CW12" s="630"/>
      <c r="CX12" s="630"/>
      <c r="CY12" s="631"/>
      <c r="CZ12" s="632">
        <v>2.2999999999999998</v>
      </c>
      <c r="DA12" s="632"/>
      <c r="DB12" s="632"/>
      <c r="DC12" s="632"/>
      <c r="DD12" s="638">
        <v>165021</v>
      </c>
      <c r="DE12" s="630"/>
      <c r="DF12" s="630"/>
      <c r="DG12" s="630"/>
      <c r="DH12" s="630"/>
      <c r="DI12" s="630"/>
      <c r="DJ12" s="630"/>
      <c r="DK12" s="630"/>
      <c r="DL12" s="630"/>
      <c r="DM12" s="630"/>
      <c r="DN12" s="630"/>
      <c r="DO12" s="630"/>
      <c r="DP12" s="631"/>
      <c r="DQ12" s="638">
        <v>1451112</v>
      </c>
      <c r="DR12" s="630"/>
      <c r="DS12" s="630"/>
      <c r="DT12" s="630"/>
      <c r="DU12" s="630"/>
      <c r="DV12" s="630"/>
      <c r="DW12" s="630"/>
      <c r="DX12" s="630"/>
      <c r="DY12" s="630"/>
      <c r="DZ12" s="630"/>
      <c r="EA12" s="630"/>
      <c r="EB12" s="630"/>
      <c r="EC12" s="639"/>
    </row>
    <row r="13" spans="2:143" ht="11.25" customHeight="1">
      <c r="B13" s="626" t="s">
        <v>253</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127</v>
      </c>
      <c r="AA13" s="632"/>
      <c r="AB13" s="632"/>
      <c r="AC13" s="632"/>
      <c r="AD13" s="633" t="s">
        <v>127</v>
      </c>
      <c r="AE13" s="633"/>
      <c r="AF13" s="633"/>
      <c r="AG13" s="633"/>
      <c r="AH13" s="633"/>
      <c r="AI13" s="633"/>
      <c r="AJ13" s="633"/>
      <c r="AK13" s="633"/>
      <c r="AL13" s="634" t="s">
        <v>127</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8141032</v>
      </c>
      <c r="BH13" s="630"/>
      <c r="BI13" s="630"/>
      <c r="BJ13" s="630"/>
      <c r="BK13" s="630"/>
      <c r="BL13" s="630"/>
      <c r="BM13" s="630"/>
      <c r="BN13" s="631"/>
      <c r="BO13" s="632">
        <v>49.7</v>
      </c>
      <c r="BP13" s="632"/>
      <c r="BQ13" s="632"/>
      <c r="BR13" s="632"/>
      <c r="BS13" s="633" t="s">
        <v>127</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4679312</v>
      </c>
      <c r="CS13" s="630"/>
      <c r="CT13" s="630"/>
      <c r="CU13" s="630"/>
      <c r="CV13" s="630"/>
      <c r="CW13" s="630"/>
      <c r="CX13" s="630"/>
      <c r="CY13" s="631"/>
      <c r="CZ13" s="632">
        <v>6.5</v>
      </c>
      <c r="DA13" s="632"/>
      <c r="DB13" s="632"/>
      <c r="DC13" s="632"/>
      <c r="DD13" s="638">
        <v>2709941</v>
      </c>
      <c r="DE13" s="630"/>
      <c r="DF13" s="630"/>
      <c r="DG13" s="630"/>
      <c r="DH13" s="630"/>
      <c r="DI13" s="630"/>
      <c r="DJ13" s="630"/>
      <c r="DK13" s="630"/>
      <c r="DL13" s="630"/>
      <c r="DM13" s="630"/>
      <c r="DN13" s="630"/>
      <c r="DO13" s="630"/>
      <c r="DP13" s="631"/>
      <c r="DQ13" s="638">
        <v>2258415</v>
      </c>
      <c r="DR13" s="630"/>
      <c r="DS13" s="630"/>
      <c r="DT13" s="630"/>
      <c r="DU13" s="630"/>
      <c r="DV13" s="630"/>
      <c r="DW13" s="630"/>
      <c r="DX13" s="630"/>
      <c r="DY13" s="630"/>
      <c r="DZ13" s="630"/>
      <c r="EA13" s="630"/>
      <c r="EB13" s="630"/>
      <c r="EC13" s="639"/>
    </row>
    <row r="14" spans="2:143" ht="11.25" customHeight="1">
      <c r="B14" s="626" t="s">
        <v>256</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32" t="s">
        <v>127</v>
      </c>
      <c r="AA14" s="632"/>
      <c r="AB14" s="632"/>
      <c r="AC14" s="632"/>
      <c r="AD14" s="633" t="s">
        <v>127</v>
      </c>
      <c r="AE14" s="633"/>
      <c r="AF14" s="633"/>
      <c r="AG14" s="633"/>
      <c r="AH14" s="633"/>
      <c r="AI14" s="633"/>
      <c r="AJ14" s="633"/>
      <c r="AK14" s="633"/>
      <c r="AL14" s="634" t="s">
        <v>127</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501396</v>
      </c>
      <c r="BH14" s="630"/>
      <c r="BI14" s="630"/>
      <c r="BJ14" s="630"/>
      <c r="BK14" s="630"/>
      <c r="BL14" s="630"/>
      <c r="BM14" s="630"/>
      <c r="BN14" s="631"/>
      <c r="BO14" s="632">
        <v>3.1</v>
      </c>
      <c r="BP14" s="632"/>
      <c r="BQ14" s="632"/>
      <c r="BR14" s="632"/>
      <c r="BS14" s="633" t="s">
        <v>127</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1943401</v>
      </c>
      <c r="CS14" s="630"/>
      <c r="CT14" s="630"/>
      <c r="CU14" s="630"/>
      <c r="CV14" s="630"/>
      <c r="CW14" s="630"/>
      <c r="CX14" s="630"/>
      <c r="CY14" s="631"/>
      <c r="CZ14" s="632">
        <v>2.7</v>
      </c>
      <c r="DA14" s="632"/>
      <c r="DB14" s="632"/>
      <c r="DC14" s="632"/>
      <c r="DD14" s="638">
        <v>142191</v>
      </c>
      <c r="DE14" s="630"/>
      <c r="DF14" s="630"/>
      <c r="DG14" s="630"/>
      <c r="DH14" s="630"/>
      <c r="DI14" s="630"/>
      <c r="DJ14" s="630"/>
      <c r="DK14" s="630"/>
      <c r="DL14" s="630"/>
      <c r="DM14" s="630"/>
      <c r="DN14" s="630"/>
      <c r="DO14" s="630"/>
      <c r="DP14" s="631"/>
      <c r="DQ14" s="638">
        <v>1787847</v>
      </c>
      <c r="DR14" s="630"/>
      <c r="DS14" s="630"/>
      <c r="DT14" s="630"/>
      <c r="DU14" s="630"/>
      <c r="DV14" s="630"/>
      <c r="DW14" s="630"/>
      <c r="DX14" s="630"/>
      <c r="DY14" s="630"/>
      <c r="DZ14" s="630"/>
      <c r="EA14" s="630"/>
      <c r="EB14" s="630"/>
      <c r="EC14" s="639"/>
    </row>
    <row r="15" spans="2:143" ht="11.25" customHeight="1">
      <c r="B15" s="626" t="s">
        <v>259</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127</v>
      </c>
      <c r="AA15" s="632"/>
      <c r="AB15" s="632"/>
      <c r="AC15" s="632"/>
      <c r="AD15" s="633" t="s">
        <v>127</v>
      </c>
      <c r="AE15" s="633"/>
      <c r="AF15" s="633"/>
      <c r="AG15" s="633"/>
      <c r="AH15" s="633"/>
      <c r="AI15" s="633"/>
      <c r="AJ15" s="633"/>
      <c r="AK15" s="633"/>
      <c r="AL15" s="634" t="s">
        <v>127</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871172</v>
      </c>
      <c r="BH15" s="630"/>
      <c r="BI15" s="630"/>
      <c r="BJ15" s="630"/>
      <c r="BK15" s="630"/>
      <c r="BL15" s="630"/>
      <c r="BM15" s="630"/>
      <c r="BN15" s="631"/>
      <c r="BO15" s="632">
        <v>5.3</v>
      </c>
      <c r="BP15" s="632"/>
      <c r="BQ15" s="632"/>
      <c r="BR15" s="632"/>
      <c r="BS15" s="633" t="s">
        <v>127</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7997750</v>
      </c>
      <c r="CS15" s="630"/>
      <c r="CT15" s="630"/>
      <c r="CU15" s="630"/>
      <c r="CV15" s="630"/>
      <c r="CW15" s="630"/>
      <c r="CX15" s="630"/>
      <c r="CY15" s="631"/>
      <c r="CZ15" s="632">
        <v>11.1</v>
      </c>
      <c r="DA15" s="632"/>
      <c r="DB15" s="632"/>
      <c r="DC15" s="632"/>
      <c r="DD15" s="638">
        <v>1792808</v>
      </c>
      <c r="DE15" s="630"/>
      <c r="DF15" s="630"/>
      <c r="DG15" s="630"/>
      <c r="DH15" s="630"/>
      <c r="DI15" s="630"/>
      <c r="DJ15" s="630"/>
      <c r="DK15" s="630"/>
      <c r="DL15" s="630"/>
      <c r="DM15" s="630"/>
      <c r="DN15" s="630"/>
      <c r="DO15" s="630"/>
      <c r="DP15" s="631"/>
      <c r="DQ15" s="638">
        <v>5181588</v>
      </c>
      <c r="DR15" s="630"/>
      <c r="DS15" s="630"/>
      <c r="DT15" s="630"/>
      <c r="DU15" s="630"/>
      <c r="DV15" s="630"/>
      <c r="DW15" s="630"/>
      <c r="DX15" s="630"/>
      <c r="DY15" s="630"/>
      <c r="DZ15" s="630"/>
      <c r="EA15" s="630"/>
      <c r="EB15" s="630"/>
      <c r="EC15" s="639"/>
    </row>
    <row r="16" spans="2:143" ht="11.25" customHeight="1">
      <c r="B16" s="626" t="s">
        <v>262</v>
      </c>
      <c r="C16" s="627"/>
      <c r="D16" s="627"/>
      <c r="E16" s="627"/>
      <c r="F16" s="627"/>
      <c r="G16" s="627"/>
      <c r="H16" s="627"/>
      <c r="I16" s="627"/>
      <c r="J16" s="627"/>
      <c r="K16" s="627"/>
      <c r="L16" s="627"/>
      <c r="M16" s="627"/>
      <c r="N16" s="627"/>
      <c r="O16" s="627"/>
      <c r="P16" s="627"/>
      <c r="Q16" s="628"/>
      <c r="R16" s="629">
        <v>31525</v>
      </c>
      <c r="S16" s="630"/>
      <c r="T16" s="630"/>
      <c r="U16" s="630"/>
      <c r="V16" s="630"/>
      <c r="W16" s="630"/>
      <c r="X16" s="630"/>
      <c r="Y16" s="631"/>
      <c r="Z16" s="632">
        <v>0</v>
      </c>
      <c r="AA16" s="632"/>
      <c r="AB16" s="632"/>
      <c r="AC16" s="632"/>
      <c r="AD16" s="633">
        <v>31525</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821144</v>
      </c>
      <c r="CS16" s="630"/>
      <c r="CT16" s="630"/>
      <c r="CU16" s="630"/>
      <c r="CV16" s="630"/>
      <c r="CW16" s="630"/>
      <c r="CX16" s="630"/>
      <c r="CY16" s="631"/>
      <c r="CZ16" s="632">
        <v>1.1000000000000001</v>
      </c>
      <c r="DA16" s="632"/>
      <c r="DB16" s="632"/>
      <c r="DC16" s="632"/>
      <c r="DD16" s="638" t="s">
        <v>127</v>
      </c>
      <c r="DE16" s="630"/>
      <c r="DF16" s="630"/>
      <c r="DG16" s="630"/>
      <c r="DH16" s="630"/>
      <c r="DI16" s="630"/>
      <c r="DJ16" s="630"/>
      <c r="DK16" s="630"/>
      <c r="DL16" s="630"/>
      <c r="DM16" s="630"/>
      <c r="DN16" s="630"/>
      <c r="DO16" s="630"/>
      <c r="DP16" s="631"/>
      <c r="DQ16" s="638">
        <v>341353</v>
      </c>
      <c r="DR16" s="630"/>
      <c r="DS16" s="630"/>
      <c r="DT16" s="630"/>
      <c r="DU16" s="630"/>
      <c r="DV16" s="630"/>
      <c r="DW16" s="630"/>
      <c r="DX16" s="630"/>
      <c r="DY16" s="630"/>
      <c r="DZ16" s="630"/>
      <c r="EA16" s="630"/>
      <c r="EB16" s="630"/>
      <c r="EC16" s="639"/>
    </row>
    <row r="17" spans="2:133" ht="11.25" customHeight="1">
      <c r="B17" s="626" t="s">
        <v>265</v>
      </c>
      <c r="C17" s="627"/>
      <c r="D17" s="627"/>
      <c r="E17" s="627"/>
      <c r="F17" s="627"/>
      <c r="G17" s="627"/>
      <c r="H17" s="627"/>
      <c r="I17" s="627"/>
      <c r="J17" s="627"/>
      <c r="K17" s="627"/>
      <c r="L17" s="627"/>
      <c r="M17" s="627"/>
      <c r="N17" s="627"/>
      <c r="O17" s="627"/>
      <c r="P17" s="627"/>
      <c r="Q17" s="628"/>
      <c r="R17" s="629">
        <v>221938</v>
      </c>
      <c r="S17" s="630"/>
      <c r="T17" s="630"/>
      <c r="U17" s="630"/>
      <c r="V17" s="630"/>
      <c r="W17" s="630"/>
      <c r="X17" s="630"/>
      <c r="Y17" s="631"/>
      <c r="Z17" s="632">
        <v>0.3</v>
      </c>
      <c r="AA17" s="632"/>
      <c r="AB17" s="632"/>
      <c r="AC17" s="632"/>
      <c r="AD17" s="633">
        <v>221938</v>
      </c>
      <c r="AE17" s="633"/>
      <c r="AF17" s="633"/>
      <c r="AG17" s="633"/>
      <c r="AH17" s="633"/>
      <c r="AI17" s="633"/>
      <c r="AJ17" s="633"/>
      <c r="AK17" s="633"/>
      <c r="AL17" s="634">
        <v>0.6</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6844316</v>
      </c>
      <c r="CS17" s="630"/>
      <c r="CT17" s="630"/>
      <c r="CU17" s="630"/>
      <c r="CV17" s="630"/>
      <c r="CW17" s="630"/>
      <c r="CX17" s="630"/>
      <c r="CY17" s="631"/>
      <c r="CZ17" s="632">
        <v>9.5</v>
      </c>
      <c r="DA17" s="632"/>
      <c r="DB17" s="632"/>
      <c r="DC17" s="632"/>
      <c r="DD17" s="638" t="s">
        <v>127</v>
      </c>
      <c r="DE17" s="630"/>
      <c r="DF17" s="630"/>
      <c r="DG17" s="630"/>
      <c r="DH17" s="630"/>
      <c r="DI17" s="630"/>
      <c r="DJ17" s="630"/>
      <c r="DK17" s="630"/>
      <c r="DL17" s="630"/>
      <c r="DM17" s="630"/>
      <c r="DN17" s="630"/>
      <c r="DO17" s="630"/>
      <c r="DP17" s="631"/>
      <c r="DQ17" s="638">
        <v>6714363</v>
      </c>
      <c r="DR17" s="630"/>
      <c r="DS17" s="630"/>
      <c r="DT17" s="630"/>
      <c r="DU17" s="630"/>
      <c r="DV17" s="630"/>
      <c r="DW17" s="630"/>
      <c r="DX17" s="630"/>
      <c r="DY17" s="630"/>
      <c r="DZ17" s="630"/>
      <c r="EA17" s="630"/>
      <c r="EB17" s="630"/>
      <c r="EC17" s="639"/>
    </row>
    <row r="18" spans="2:133" ht="11.25" customHeight="1">
      <c r="B18" s="626" t="s">
        <v>268</v>
      </c>
      <c r="C18" s="627"/>
      <c r="D18" s="627"/>
      <c r="E18" s="627"/>
      <c r="F18" s="627"/>
      <c r="G18" s="627"/>
      <c r="H18" s="627"/>
      <c r="I18" s="627"/>
      <c r="J18" s="627"/>
      <c r="K18" s="627"/>
      <c r="L18" s="627"/>
      <c r="M18" s="627"/>
      <c r="N18" s="627"/>
      <c r="O18" s="627"/>
      <c r="P18" s="627"/>
      <c r="Q18" s="628"/>
      <c r="R18" s="629">
        <v>368397</v>
      </c>
      <c r="S18" s="630"/>
      <c r="T18" s="630"/>
      <c r="U18" s="630"/>
      <c r="V18" s="630"/>
      <c r="W18" s="630"/>
      <c r="X18" s="630"/>
      <c r="Y18" s="631"/>
      <c r="Z18" s="632">
        <v>0.5</v>
      </c>
      <c r="AA18" s="632"/>
      <c r="AB18" s="632"/>
      <c r="AC18" s="632"/>
      <c r="AD18" s="633">
        <v>360064</v>
      </c>
      <c r="AE18" s="633"/>
      <c r="AF18" s="633"/>
      <c r="AG18" s="633"/>
      <c r="AH18" s="633"/>
      <c r="AI18" s="633"/>
      <c r="AJ18" s="633"/>
      <c r="AK18" s="633"/>
      <c r="AL18" s="634">
        <v>1</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127</v>
      </c>
      <c r="BP18" s="632"/>
      <c r="BQ18" s="632"/>
      <c r="BR18" s="632"/>
      <c r="BS18" s="633" t="s">
        <v>127</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c r="B19" s="626" t="s">
        <v>271</v>
      </c>
      <c r="C19" s="627"/>
      <c r="D19" s="627"/>
      <c r="E19" s="627"/>
      <c r="F19" s="627"/>
      <c r="G19" s="627"/>
      <c r="H19" s="627"/>
      <c r="I19" s="627"/>
      <c r="J19" s="627"/>
      <c r="K19" s="627"/>
      <c r="L19" s="627"/>
      <c r="M19" s="627"/>
      <c r="N19" s="627"/>
      <c r="O19" s="627"/>
      <c r="P19" s="627"/>
      <c r="Q19" s="628"/>
      <c r="R19" s="629">
        <v>127564</v>
      </c>
      <c r="S19" s="630"/>
      <c r="T19" s="630"/>
      <c r="U19" s="630"/>
      <c r="V19" s="630"/>
      <c r="W19" s="630"/>
      <c r="X19" s="630"/>
      <c r="Y19" s="631"/>
      <c r="Z19" s="632">
        <v>0.2</v>
      </c>
      <c r="AA19" s="632"/>
      <c r="AB19" s="632"/>
      <c r="AC19" s="632"/>
      <c r="AD19" s="633">
        <v>127564</v>
      </c>
      <c r="AE19" s="633"/>
      <c r="AF19" s="633"/>
      <c r="AG19" s="633"/>
      <c r="AH19" s="633"/>
      <c r="AI19" s="633"/>
      <c r="AJ19" s="633"/>
      <c r="AK19" s="633"/>
      <c r="AL19" s="634">
        <v>0.4</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581601</v>
      </c>
      <c r="BH19" s="630"/>
      <c r="BI19" s="630"/>
      <c r="BJ19" s="630"/>
      <c r="BK19" s="630"/>
      <c r="BL19" s="630"/>
      <c r="BM19" s="630"/>
      <c r="BN19" s="631"/>
      <c r="BO19" s="632">
        <v>3.6</v>
      </c>
      <c r="BP19" s="632"/>
      <c r="BQ19" s="632"/>
      <c r="BR19" s="632"/>
      <c r="BS19" s="633" t="s">
        <v>127</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127</v>
      </c>
      <c r="DA19" s="632"/>
      <c r="DB19" s="632"/>
      <c r="DC19" s="632"/>
      <c r="DD19" s="638" t="s">
        <v>127</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c r="B20" s="626" t="s">
        <v>274</v>
      </c>
      <c r="C20" s="627"/>
      <c r="D20" s="627"/>
      <c r="E20" s="627"/>
      <c r="F20" s="627"/>
      <c r="G20" s="627"/>
      <c r="H20" s="627"/>
      <c r="I20" s="627"/>
      <c r="J20" s="627"/>
      <c r="K20" s="627"/>
      <c r="L20" s="627"/>
      <c r="M20" s="627"/>
      <c r="N20" s="627"/>
      <c r="O20" s="627"/>
      <c r="P20" s="627"/>
      <c r="Q20" s="628"/>
      <c r="R20" s="629">
        <v>8838</v>
      </c>
      <c r="S20" s="630"/>
      <c r="T20" s="630"/>
      <c r="U20" s="630"/>
      <c r="V20" s="630"/>
      <c r="W20" s="630"/>
      <c r="X20" s="630"/>
      <c r="Y20" s="631"/>
      <c r="Z20" s="632">
        <v>0</v>
      </c>
      <c r="AA20" s="632"/>
      <c r="AB20" s="632"/>
      <c r="AC20" s="632"/>
      <c r="AD20" s="633">
        <v>8838</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581601</v>
      </c>
      <c r="BH20" s="630"/>
      <c r="BI20" s="630"/>
      <c r="BJ20" s="630"/>
      <c r="BK20" s="630"/>
      <c r="BL20" s="630"/>
      <c r="BM20" s="630"/>
      <c r="BN20" s="631"/>
      <c r="BO20" s="632">
        <v>3.6</v>
      </c>
      <c r="BP20" s="632"/>
      <c r="BQ20" s="632"/>
      <c r="BR20" s="632"/>
      <c r="BS20" s="633" t="s">
        <v>127</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71881452</v>
      </c>
      <c r="CS20" s="630"/>
      <c r="CT20" s="630"/>
      <c r="CU20" s="630"/>
      <c r="CV20" s="630"/>
      <c r="CW20" s="630"/>
      <c r="CX20" s="630"/>
      <c r="CY20" s="631"/>
      <c r="CZ20" s="632">
        <v>100</v>
      </c>
      <c r="DA20" s="632"/>
      <c r="DB20" s="632"/>
      <c r="DC20" s="632"/>
      <c r="DD20" s="638">
        <v>7854952</v>
      </c>
      <c r="DE20" s="630"/>
      <c r="DF20" s="630"/>
      <c r="DG20" s="630"/>
      <c r="DH20" s="630"/>
      <c r="DI20" s="630"/>
      <c r="DJ20" s="630"/>
      <c r="DK20" s="630"/>
      <c r="DL20" s="630"/>
      <c r="DM20" s="630"/>
      <c r="DN20" s="630"/>
      <c r="DO20" s="630"/>
      <c r="DP20" s="631"/>
      <c r="DQ20" s="638">
        <v>42112608</v>
      </c>
      <c r="DR20" s="630"/>
      <c r="DS20" s="630"/>
      <c r="DT20" s="630"/>
      <c r="DU20" s="630"/>
      <c r="DV20" s="630"/>
      <c r="DW20" s="630"/>
      <c r="DX20" s="630"/>
      <c r="DY20" s="630"/>
      <c r="DZ20" s="630"/>
      <c r="EA20" s="630"/>
      <c r="EB20" s="630"/>
      <c r="EC20" s="639"/>
    </row>
    <row r="21" spans="2:133" ht="11.25" customHeight="1">
      <c r="B21" s="626" t="s">
        <v>277</v>
      </c>
      <c r="C21" s="627"/>
      <c r="D21" s="627"/>
      <c r="E21" s="627"/>
      <c r="F21" s="627"/>
      <c r="G21" s="627"/>
      <c r="H21" s="627"/>
      <c r="I21" s="627"/>
      <c r="J21" s="627"/>
      <c r="K21" s="627"/>
      <c r="L21" s="627"/>
      <c r="M21" s="627"/>
      <c r="N21" s="627"/>
      <c r="O21" s="627"/>
      <c r="P21" s="627"/>
      <c r="Q21" s="628"/>
      <c r="R21" s="629">
        <v>5365</v>
      </c>
      <c r="S21" s="630"/>
      <c r="T21" s="630"/>
      <c r="U21" s="630"/>
      <c r="V21" s="630"/>
      <c r="W21" s="630"/>
      <c r="X21" s="630"/>
      <c r="Y21" s="631"/>
      <c r="Z21" s="632">
        <v>0</v>
      </c>
      <c r="AA21" s="632"/>
      <c r="AB21" s="632"/>
      <c r="AC21" s="632"/>
      <c r="AD21" s="633">
        <v>5365</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63770</v>
      </c>
      <c r="BH21" s="630"/>
      <c r="BI21" s="630"/>
      <c r="BJ21" s="630"/>
      <c r="BK21" s="630"/>
      <c r="BL21" s="630"/>
      <c r="BM21" s="630"/>
      <c r="BN21" s="631"/>
      <c r="BO21" s="632">
        <v>0.4</v>
      </c>
      <c r="BP21" s="632"/>
      <c r="BQ21" s="632"/>
      <c r="BR21" s="632"/>
      <c r="BS21" s="633" t="s">
        <v>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c r="B22" s="663" t="s">
        <v>279</v>
      </c>
      <c r="C22" s="664"/>
      <c r="D22" s="664"/>
      <c r="E22" s="664"/>
      <c r="F22" s="664"/>
      <c r="G22" s="664"/>
      <c r="H22" s="664"/>
      <c r="I22" s="664"/>
      <c r="J22" s="664"/>
      <c r="K22" s="664"/>
      <c r="L22" s="664"/>
      <c r="M22" s="664"/>
      <c r="N22" s="664"/>
      <c r="O22" s="664"/>
      <c r="P22" s="664"/>
      <c r="Q22" s="665"/>
      <c r="R22" s="629">
        <v>226630</v>
      </c>
      <c r="S22" s="630"/>
      <c r="T22" s="630"/>
      <c r="U22" s="630"/>
      <c r="V22" s="630"/>
      <c r="W22" s="630"/>
      <c r="X22" s="630"/>
      <c r="Y22" s="631"/>
      <c r="Z22" s="632">
        <v>0.3</v>
      </c>
      <c r="AA22" s="632"/>
      <c r="AB22" s="632"/>
      <c r="AC22" s="632"/>
      <c r="AD22" s="633">
        <v>218297</v>
      </c>
      <c r="AE22" s="633"/>
      <c r="AF22" s="633"/>
      <c r="AG22" s="633"/>
      <c r="AH22" s="633"/>
      <c r="AI22" s="633"/>
      <c r="AJ22" s="633"/>
      <c r="AK22" s="633"/>
      <c r="AL22" s="634">
        <v>0.60000002384185791</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127</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282</v>
      </c>
      <c r="C23" s="627"/>
      <c r="D23" s="627"/>
      <c r="E23" s="627"/>
      <c r="F23" s="627"/>
      <c r="G23" s="627"/>
      <c r="H23" s="627"/>
      <c r="I23" s="627"/>
      <c r="J23" s="627"/>
      <c r="K23" s="627"/>
      <c r="L23" s="627"/>
      <c r="M23" s="627"/>
      <c r="N23" s="627"/>
      <c r="O23" s="627"/>
      <c r="P23" s="627"/>
      <c r="Q23" s="628"/>
      <c r="R23" s="629">
        <v>15622630</v>
      </c>
      <c r="S23" s="630"/>
      <c r="T23" s="630"/>
      <c r="U23" s="630"/>
      <c r="V23" s="630"/>
      <c r="W23" s="630"/>
      <c r="X23" s="630"/>
      <c r="Y23" s="631"/>
      <c r="Z23" s="632">
        <v>20.6</v>
      </c>
      <c r="AA23" s="632"/>
      <c r="AB23" s="632"/>
      <c r="AC23" s="632"/>
      <c r="AD23" s="633">
        <v>14033820</v>
      </c>
      <c r="AE23" s="633"/>
      <c r="AF23" s="633"/>
      <c r="AG23" s="633"/>
      <c r="AH23" s="633"/>
      <c r="AI23" s="633"/>
      <c r="AJ23" s="633"/>
      <c r="AK23" s="633"/>
      <c r="AL23" s="634">
        <v>40.6</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517831</v>
      </c>
      <c r="BH23" s="630"/>
      <c r="BI23" s="630"/>
      <c r="BJ23" s="630"/>
      <c r="BK23" s="630"/>
      <c r="BL23" s="630"/>
      <c r="BM23" s="630"/>
      <c r="BN23" s="631"/>
      <c r="BO23" s="632">
        <v>3.2</v>
      </c>
      <c r="BP23" s="632"/>
      <c r="BQ23" s="632"/>
      <c r="BR23" s="632"/>
      <c r="BS23" s="633" t="s">
        <v>127</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c r="B24" s="626" t="s">
        <v>289</v>
      </c>
      <c r="C24" s="627"/>
      <c r="D24" s="627"/>
      <c r="E24" s="627"/>
      <c r="F24" s="627"/>
      <c r="G24" s="627"/>
      <c r="H24" s="627"/>
      <c r="I24" s="627"/>
      <c r="J24" s="627"/>
      <c r="K24" s="627"/>
      <c r="L24" s="627"/>
      <c r="M24" s="627"/>
      <c r="N24" s="627"/>
      <c r="O24" s="627"/>
      <c r="P24" s="627"/>
      <c r="Q24" s="628"/>
      <c r="R24" s="629">
        <v>14033820</v>
      </c>
      <c r="S24" s="630"/>
      <c r="T24" s="630"/>
      <c r="U24" s="630"/>
      <c r="V24" s="630"/>
      <c r="W24" s="630"/>
      <c r="X24" s="630"/>
      <c r="Y24" s="631"/>
      <c r="Z24" s="632">
        <v>18.5</v>
      </c>
      <c r="AA24" s="632"/>
      <c r="AB24" s="632"/>
      <c r="AC24" s="632"/>
      <c r="AD24" s="633">
        <v>14033820</v>
      </c>
      <c r="AE24" s="633"/>
      <c r="AF24" s="633"/>
      <c r="AG24" s="633"/>
      <c r="AH24" s="633"/>
      <c r="AI24" s="633"/>
      <c r="AJ24" s="633"/>
      <c r="AK24" s="633"/>
      <c r="AL24" s="634">
        <v>40.6</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127</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38314989</v>
      </c>
      <c r="CS24" s="619"/>
      <c r="CT24" s="619"/>
      <c r="CU24" s="619"/>
      <c r="CV24" s="619"/>
      <c r="CW24" s="619"/>
      <c r="CX24" s="619"/>
      <c r="CY24" s="620"/>
      <c r="CZ24" s="623">
        <v>53.3</v>
      </c>
      <c r="DA24" s="624"/>
      <c r="DB24" s="624"/>
      <c r="DC24" s="643"/>
      <c r="DD24" s="666">
        <v>21025932</v>
      </c>
      <c r="DE24" s="619"/>
      <c r="DF24" s="619"/>
      <c r="DG24" s="619"/>
      <c r="DH24" s="619"/>
      <c r="DI24" s="619"/>
      <c r="DJ24" s="619"/>
      <c r="DK24" s="620"/>
      <c r="DL24" s="666">
        <v>20922331</v>
      </c>
      <c r="DM24" s="619"/>
      <c r="DN24" s="619"/>
      <c r="DO24" s="619"/>
      <c r="DP24" s="619"/>
      <c r="DQ24" s="619"/>
      <c r="DR24" s="619"/>
      <c r="DS24" s="619"/>
      <c r="DT24" s="619"/>
      <c r="DU24" s="619"/>
      <c r="DV24" s="620"/>
      <c r="DW24" s="623">
        <v>57</v>
      </c>
      <c r="DX24" s="624"/>
      <c r="DY24" s="624"/>
      <c r="DZ24" s="624"/>
      <c r="EA24" s="624"/>
      <c r="EB24" s="624"/>
      <c r="EC24" s="625"/>
    </row>
    <row r="25" spans="2:133" ht="11.25" customHeight="1">
      <c r="B25" s="626" t="s">
        <v>292</v>
      </c>
      <c r="C25" s="627"/>
      <c r="D25" s="627"/>
      <c r="E25" s="627"/>
      <c r="F25" s="627"/>
      <c r="G25" s="627"/>
      <c r="H25" s="627"/>
      <c r="I25" s="627"/>
      <c r="J25" s="627"/>
      <c r="K25" s="627"/>
      <c r="L25" s="627"/>
      <c r="M25" s="627"/>
      <c r="N25" s="627"/>
      <c r="O25" s="627"/>
      <c r="P25" s="627"/>
      <c r="Q25" s="628"/>
      <c r="R25" s="629">
        <v>1588810</v>
      </c>
      <c r="S25" s="630"/>
      <c r="T25" s="630"/>
      <c r="U25" s="630"/>
      <c r="V25" s="630"/>
      <c r="W25" s="630"/>
      <c r="X25" s="630"/>
      <c r="Y25" s="631"/>
      <c r="Z25" s="632">
        <v>2.1</v>
      </c>
      <c r="AA25" s="632"/>
      <c r="AB25" s="632"/>
      <c r="AC25" s="632"/>
      <c r="AD25" s="633" t="s">
        <v>127</v>
      </c>
      <c r="AE25" s="633"/>
      <c r="AF25" s="633"/>
      <c r="AG25" s="633"/>
      <c r="AH25" s="633"/>
      <c r="AI25" s="633"/>
      <c r="AJ25" s="633"/>
      <c r="AK25" s="633"/>
      <c r="AL25" s="634" t="s">
        <v>127</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127</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10130934</v>
      </c>
      <c r="CS25" s="669"/>
      <c r="CT25" s="669"/>
      <c r="CU25" s="669"/>
      <c r="CV25" s="669"/>
      <c r="CW25" s="669"/>
      <c r="CX25" s="669"/>
      <c r="CY25" s="670"/>
      <c r="CZ25" s="634">
        <v>14.1</v>
      </c>
      <c r="DA25" s="667"/>
      <c r="DB25" s="667"/>
      <c r="DC25" s="671"/>
      <c r="DD25" s="638">
        <v>9354213</v>
      </c>
      <c r="DE25" s="669"/>
      <c r="DF25" s="669"/>
      <c r="DG25" s="669"/>
      <c r="DH25" s="669"/>
      <c r="DI25" s="669"/>
      <c r="DJ25" s="669"/>
      <c r="DK25" s="670"/>
      <c r="DL25" s="638">
        <v>9285331</v>
      </c>
      <c r="DM25" s="669"/>
      <c r="DN25" s="669"/>
      <c r="DO25" s="669"/>
      <c r="DP25" s="669"/>
      <c r="DQ25" s="669"/>
      <c r="DR25" s="669"/>
      <c r="DS25" s="669"/>
      <c r="DT25" s="669"/>
      <c r="DU25" s="669"/>
      <c r="DV25" s="670"/>
      <c r="DW25" s="634">
        <v>25.3</v>
      </c>
      <c r="DX25" s="667"/>
      <c r="DY25" s="667"/>
      <c r="DZ25" s="667"/>
      <c r="EA25" s="667"/>
      <c r="EB25" s="667"/>
      <c r="EC25" s="668"/>
    </row>
    <row r="26" spans="2:133" ht="11.25" customHeight="1">
      <c r="B26" s="626" t="s">
        <v>295</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127</v>
      </c>
      <c r="AA26" s="632"/>
      <c r="AB26" s="632"/>
      <c r="AC26" s="632"/>
      <c r="AD26" s="633" t="s">
        <v>127</v>
      </c>
      <c r="AE26" s="633"/>
      <c r="AF26" s="633"/>
      <c r="AG26" s="633"/>
      <c r="AH26" s="633"/>
      <c r="AI26" s="633"/>
      <c r="AJ26" s="633"/>
      <c r="AK26" s="633"/>
      <c r="AL26" s="634" t="s">
        <v>127</v>
      </c>
      <c r="AM26" s="635"/>
      <c r="AN26" s="635"/>
      <c r="AO26" s="636"/>
      <c r="AP26" s="648" t="s">
        <v>296</v>
      </c>
      <c r="AQ26" s="678"/>
      <c r="AR26" s="678"/>
      <c r="AS26" s="678"/>
      <c r="AT26" s="678"/>
      <c r="AU26" s="678"/>
      <c r="AV26" s="678"/>
      <c r="AW26" s="678"/>
      <c r="AX26" s="678"/>
      <c r="AY26" s="678"/>
      <c r="AZ26" s="678"/>
      <c r="BA26" s="678"/>
      <c r="BB26" s="678"/>
      <c r="BC26" s="678"/>
      <c r="BD26" s="678"/>
      <c r="BE26" s="678"/>
      <c r="BF26" s="650"/>
      <c r="BG26" s="629" t="s">
        <v>127</v>
      </c>
      <c r="BH26" s="630"/>
      <c r="BI26" s="630"/>
      <c r="BJ26" s="630"/>
      <c r="BK26" s="630"/>
      <c r="BL26" s="630"/>
      <c r="BM26" s="630"/>
      <c r="BN26" s="631"/>
      <c r="BO26" s="632" t="s">
        <v>127</v>
      </c>
      <c r="BP26" s="632"/>
      <c r="BQ26" s="632"/>
      <c r="BR26" s="632"/>
      <c r="BS26" s="633" t="s">
        <v>127</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6664422</v>
      </c>
      <c r="CS26" s="630"/>
      <c r="CT26" s="630"/>
      <c r="CU26" s="630"/>
      <c r="CV26" s="630"/>
      <c r="CW26" s="630"/>
      <c r="CX26" s="630"/>
      <c r="CY26" s="631"/>
      <c r="CZ26" s="634">
        <v>9.3000000000000007</v>
      </c>
      <c r="DA26" s="667"/>
      <c r="DB26" s="667"/>
      <c r="DC26" s="671"/>
      <c r="DD26" s="638">
        <v>6110857</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7"/>
      <c r="DY26" s="667"/>
      <c r="DZ26" s="667"/>
      <c r="EA26" s="667"/>
      <c r="EB26" s="667"/>
      <c r="EC26" s="668"/>
    </row>
    <row r="27" spans="2:133" ht="11.25" customHeight="1">
      <c r="B27" s="626" t="s">
        <v>298</v>
      </c>
      <c r="C27" s="627"/>
      <c r="D27" s="627"/>
      <c r="E27" s="627"/>
      <c r="F27" s="627"/>
      <c r="G27" s="627"/>
      <c r="H27" s="627"/>
      <c r="I27" s="627"/>
      <c r="J27" s="627"/>
      <c r="K27" s="627"/>
      <c r="L27" s="627"/>
      <c r="M27" s="627"/>
      <c r="N27" s="627"/>
      <c r="O27" s="627"/>
      <c r="P27" s="627"/>
      <c r="Q27" s="628"/>
      <c r="R27" s="629">
        <v>36510730</v>
      </c>
      <c r="S27" s="630"/>
      <c r="T27" s="630"/>
      <c r="U27" s="630"/>
      <c r="V27" s="630"/>
      <c r="W27" s="630"/>
      <c r="X27" s="630"/>
      <c r="Y27" s="631"/>
      <c r="Z27" s="632">
        <v>48.1</v>
      </c>
      <c r="AA27" s="632"/>
      <c r="AB27" s="632"/>
      <c r="AC27" s="632"/>
      <c r="AD27" s="633">
        <v>34395756</v>
      </c>
      <c r="AE27" s="633"/>
      <c r="AF27" s="633"/>
      <c r="AG27" s="633"/>
      <c r="AH27" s="633"/>
      <c r="AI27" s="633"/>
      <c r="AJ27" s="633"/>
      <c r="AK27" s="633"/>
      <c r="AL27" s="634">
        <v>99.5</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16375006</v>
      </c>
      <c r="BH27" s="630"/>
      <c r="BI27" s="630"/>
      <c r="BJ27" s="630"/>
      <c r="BK27" s="630"/>
      <c r="BL27" s="630"/>
      <c r="BM27" s="630"/>
      <c r="BN27" s="631"/>
      <c r="BO27" s="632">
        <v>100</v>
      </c>
      <c r="BP27" s="632"/>
      <c r="BQ27" s="632"/>
      <c r="BR27" s="632"/>
      <c r="BS27" s="633">
        <v>198928</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21339739</v>
      </c>
      <c r="CS27" s="669"/>
      <c r="CT27" s="669"/>
      <c r="CU27" s="669"/>
      <c r="CV27" s="669"/>
      <c r="CW27" s="669"/>
      <c r="CX27" s="669"/>
      <c r="CY27" s="670"/>
      <c r="CZ27" s="634">
        <v>29.7</v>
      </c>
      <c r="DA27" s="667"/>
      <c r="DB27" s="667"/>
      <c r="DC27" s="671"/>
      <c r="DD27" s="638">
        <v>4957356</v>
      </c>
      <c r="DE27" s="669"/>
      <c r="DF27" s="669"/>
      <c r="DG27" s="669"/>
      <c r="DH27" s="669"/>
      <c r="DI27" s="669"/>
      <c r="DJ27" s="669"/>
      <c r="DK27" s="670"/>
      <c r="DL27" s="638">
        <v>4922637</v>
      </c>
      <c r="DM27" s="669"/>
      <c r="DN27" s="669"/>
      <c r="DO27" s="669"/>
      <c r="DP27" s="669"/>
      <c r="DQ27" s="669"/>
      <c r="DR27" s="669"/>
      <c r="DS27" s="669"/>
      <c r="DT27" s="669"/>
      <c r="DU27" s="669"/>
      <c r="DV27" s="670"/>
      <c r="DW27" s="634">
        <v>13.4</v>
      </c>
      <c r="DX27" s="667"/>
      <c r="DY27" s="667"/>
      <c r="DZ27" s="667"/>
      <c r="EA27" s="667"/>
      <c r="EB27" s="667"/>
      <c r="EC27" s="668"/>
    </row>
    <row r="28" spans="2:133" ht="11.25" customHeight="1">
      <c r="B28" s="626" t="s">
        <v>301</v>
      </c>
      <c r="C28" s="627"/>
      <c r="D28" s="627"/>
      <c r="E28" s="627"/>
      <c r="F28" s="627"/>
      <c r="G28" s="627"/>
      <c r="H28" s="627"/>
      <c r="I28" s="627"/>
      <c r="J28" s="627"/>
      <c r="K28" s="627"/>
      <c r="L28" s="627"/>
      <c r="M28" s="627"/>
      <c r="N28" s="627"/>
      <c r="O28" s="627"/>
      <c r="P28" s="627"/>
      <c r="Q28" s="628"/>
      <c r="R28" s="629">
        <v>22224</v>
      </c>
      <c r="S28" s="630"/>
      <c r="T28" s="630"/>
      <c r="U28" s="630"/>
      <c r="V28" s="630"/>
      <c r="W28" s="630"/>
      <c r="X28" s="630"/>
      <c r="Y28" s="631"/>
      <c r="Z28" s="632">
        <v>0</v>
      </c>
      <c r="AA28" s="632"/>
      <c r="AB28" s="632"/>
      <c r="AC28" s="632"/>
      <c r="AD28" s="633">
        <v>22224</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6844316</v>
      </c>
      <c r="CS28" s="630"/>
      <c r="CT28" s="630"/>
      <c r="CU28" s="630"/>
      <c r="CV28" s="630"/>
      <c r="CW28" s="630"/>
      <c r="CX28" s="630"/>
      <c r="CY28" s="631"/>
      <c r="CZ28" s="634">
        <v>9.5</v>
      </c>
      <c r="DA28" s="667"/>
      <c r="DB28" s="667"/>
      <c r="DC28" s="671"/>
      <c r="DD28" s="638">
        <v>6714363</v>
      </c>
      <c r="DE28" s="630"/>
      <c r="DF28" s="630"/>
      <c r="DG28" s="630"/>
      <c r="DH28" s="630"/>
      <c r="DI28" s="630"/>
      <c r="DJ28" s="630"/>
      <c r="DK28" s="631"/>
      <c r="DL28" s="638">
        <v>6714363</v>
      </c>
      <c r="DM28" s="630"/>
      <c r="DN28" s="630"/>
      <c r="DO28" s="630"/>
      <c r="DP28" s="630"/>
      <c r="DQ28" s="630"/>
      <c r="DR28" s="630"/>
      <c r="DS28" s="630"/>
      <c r="DT28" s="630"/>
      <c r="DU28" s="630"/>
      <c r="DV28" s="631"/>
      <c r="DW28" s="634">
        <v>18.3</v>
      </c>
      <c r="DX28" s="667"/>
      <c r="DY28" s="667"/>
      <c r="DZ28" s="667"/>
      <c r="EA28" s="667"/>
      <c r="EB28" s="667"/>
      <c r="EC28" s="668"/>
    </row>
    <row r="29" spans="2:133" ht="11.25" customHeight="1">
      <c r="B29" s="626" t="s">
        <v>303</v>
      </c>
      <c r="C29" s="627"/>
      <c r="D29" s="627"/>
      <c r="E29" s="627"/>
      <c r="F29" s="627"/>
      <c r="G29" s="627"/>
      <c r="H29" s="627"/>
      <c r="I29" s="627"/>
      <c r="J29" s="627"/>
      <c r="K29" s="627"/>
      <c r="L29" s="627"/>
      <c r="M29" s="627"/>
      <c r="N29" s="627"/>
      <c r="O29" s="627"/>
      <c r="P29" s="627"/>
      <c r="Q29" s="628"/>
      <c r="R29" s="629">
        <v>189325</v>
      </c>
      <c r="S29" s="630"/>
      <c r="T29" s="630"/>
      <c r="U29" s="630"/>
      <c r="V29" s="630"/>
      <c r="W29" s="630"/>
      <c r="X29" s="630"/>
      <c r="Y29" s="631"/>
      <c r="Z29" s="632">
        <v>0.2</v>
      </c>
      <c r="AA29" s="632"/>
      <c r="AB29" s="632"/>
      <c r="AC29" s="632"/>
      <c r="AD29" s="633" t="s">
        <v>127</v>
      </c>
      <c r="AE29" s="633"/>
      <c r="AF29" s="633"/>
      <c r="AG29" s="633"/>
      <c r="AH29" s="633"/>
      <c r="AI29" s="633"/>
      <c r="AJ29" s="633"/>
      <c r="AK29" s="633"/>
      <c r="AL29" s="634" t="s">
        <v>127</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304</v>
      </c>
      <c r="CE29" s="673"/>
      <c r="CF29" s="644" t="s">
        <v>70</v>
      </c>
      <c r="CG29" s="645"/>
      <c r="CH29" s="645"/>
      <c r="CI29" s="645"/>
      <c r="CJ29" s="645"/>
      <c r="CK29" s="645"/>
      <c r="CL29" s="645"/>
      <c r="CM29" s="645"/>
      <c r="CN29" s="645"/>
      <c r="CO29" s="645"/>
      <c r="CP29" s="645"/>
      <c r="CQ29" s="646"/>
      <c r="CR29" s="629">
        <v>6844316</v>
      </c>
      <c r="CS29" s="669"/>
      <c r="CT29" s="669"/>
      <c r="CU29" s="669"/>
      <c r="CV29" s="669"/>
      <c r="CW29" s="669"/>
      <c r="CX29" s="669"/>
      <c r="CY29" s="670"/>
      <c r="CZ29" s="634">
        <v>9.5</v>
      </c>
      <c r="DA29" s="667"/>
      <c r="DB29" s="667"/>
      <c r="DC29" s="671"/>
      <c r="DD29" s="638">
        <v>6714363</v>
      </c>
      <c r="DE29" s="669"/>
      <c r="DF29" s="669"/>
      <c r="DG29" s="669"/>
      <c r="DH29" s="669"/>
      <c r="DI29" s="669"/>
      <c r="DJ29" s="669"/>
      <c r="DK29" s="670"/>
      <c r="DL29" s="638">
        <v>6714363</v>
      </c>
      <c r="DM29" s="669"/>
      <c r="DN29" s="669"/>
      <c r="DO29" s="669"/>
      <c r="DP29" s="669"/>
      <c r="DQ29" s="669"/>
      <c r="DR29" s="669"/>
      <c r="DS29" s="669"/>
      <c r="DT29" s="669"/>
      <c r="DU29" s="669"/>
      <c r="DV29" s="670"/>
      <c r="DW29" s="634">
        <v>18.3</v>
      </c>
      <c r="DX29" s="667"/>
      <c r="DY29" s="667"/>
      <c r="DZ29" s="667"/>
      <c r="EA29" s="667"/>
      <c r="EB29" s="667"/>
      <c r="EC29" s="668"/>
    </row>
    <row r="30" spans="2:133" ht="11.25" customHeight="1">
      <c r="B30" s="626" t="s">
        <v>305</v>
      </c>
      <c r="C30" s="627"/>
      <c r="D30" s="627"/>
      <c r="E30" s="627"/>
      <c r="F30" s="627"/>
      <c r="G30" s="627"/>
      <c r="H30" s="627"/>
      <c r="I30" s="627"/>
      <c r="J30" s="627"/>
      <c r="K30" s="627"/>
      <c r="L30" s="627"/>
      <c r="M30" s="627"/>
      <c r="N30" s="627"/>
      <c r="O30" s="627"/>
      <c r="P30" s="627"/>
      <c r="Q30" s="628"/>
      <c r="R30" s="629">
        <v>1328016</v>
      </c>
      <c r="S30" s="630"/>
      <c r="T30" s="630"/>
      <c r="U30" s="630"/>
      <c r="V30" s="630"/>
      <c r="W30" s="630"/>
      <c r="X30" s="630"/>
      <c r="Y30" s="631"/>
      <c r="Z30" s="632">
        <v>1.8</v>
      </c>
      <c r="AA30" s="632"/>
      <c r="AB30" s="632"/>
      <c r="AC30" s="632"/>
      <c r="AD30" s="633">
        <v>57166</v>
      </c>
      <c r="AE30" s="633"/>
      <c r="AF30" s="633"/>
      <c r="AG30" s="633"/>
      <c r="AH30" s="633"/>
      <c r="AI30" s="633"/>
      <c r="AJ30" s="633"/>
      <c r="AK30" s="633"/>
      <c r="AL30" s="634">
        <v>0.2</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306</v>
      </c>
      <c r="BH30" s="679"/>
      <c r="BI30" s="679"/>
      <c r="BJ30" s="679"/>
      <c r="BK30" s="679"/>
      <c r="BL30" s="679"/>
      <c r="BM30" s="679"/>
      <c r="BN30" s="679"/>
      <c r="BO30" s="679"/>
      <c r="BP30" s="679"/>
      <c r="BQ30" s="680"/>
      <c r="BR30" s="608" t="s">
        <v>307</v>
      </c>
      <c r="BS30" s="679"/>
      <c r="BT30" s="679"/>
      <c r="BU30" s="679"/>
      <c r="BV30" s="679"/>
      <c r="BW30" s="679"/>
      <c r="BX30" s="679"/>
      <c r="BY30" s="679"/>
      <c r="BZ30" s="679"/>
      <c r="CA30" s="679"/>
      <c r="CB30" s="680"/>
      <c r="CD30" s="674"/>
      <c r="CE30" s="675"/>
      <c r="CF30" s="644" t="s">
        <v>308</v>
      </c>
      <c r="CG30" s="645"/>
      <c r="CH30" s="645"/>
      <c r="CI30" s="645"/>
      <c r="CJ30" s="645"/>
      <c r="CK30" s="645"/>
      <c r="CL30" s="645"/>
      <c r="CM30" s="645"/>
      <c r="CN30" s="645"/>
      <c r="CO30" s="645"/>
      <c r="CP30" s="645"/>
      <c r="CQ30" s="646"/>
      <c r="CR30" s="629">
        <v>6627499</v>
      </c>
      <c r="CS30" s="630"/>
      <c r="CT30" s="630"/>
      <c r="CU30" s="630"/>
      <c r="CV30" s="630"/>
      <c r="CW30" s="630"/>
      <c r="CX30" s="630"/>
      <c r="CY30" s="631"/>
      <c r="CZ30" s="634">
        <v>9.1999999999999993</v>
      </c>
      <c r="DA30" s="667"/>
      <c r="DB30" s="667"/>
      <c r="DC30" s="671"/>
      <c r="DD30" s="638">
        <v>6502987</v>
      </c>
      <c r="DE30" s="630"/>
      <c r="DF30" s="630"/>
      <c r="DG30" s="630"/>
      <c r="DH30" s="630"/>
      <c r="DI30" s="630"/>
      <c r="DJ30" s="630"/>
      <c r="DK30" s="631"/>
      <c r="DL30" s="638">
        <v>6502987</v>
      </c>
      <c r="DM30" s="630"/>
      <c r="DN30" s="630"/>
      <c r="DO30" s="630"/>
      <c r="DP30" s="630"/>
      <c r="DQ30" s="630"/>
      <c r="DR30" s="630"/>
      <c r="DS30" s="630"/>
      <c r="DT30" s="630"/>
      <c r="DU30" s="630"/>
      <c r="DV30" s="631"/>
      <c r="DW30" s="634">
        <v>17.7</v>
      </c>
      <c r="DX30" s="667"/>
      <c r="DY30" s="667"/>
      <c r="DZ30" s="667"/>
      <c r="EA30" s="667"/>
      <c r="EB30" s="667"/>
      <c r="EC30" s="668"/>
    </row>
    <row r="31" spans="2:133" ht="11.25" customHeight="1">
      <c r="B31" s="626" t="s">
        <v>309</v>
      </c>
      <c r="C31" s="627"/>
      <c r="D31" s="627"/>
      <c r="E31" s="627"/>
      <c r="F31" s="627"/>
      <c r="G31" s="627"/>
      <c r="H31" s="627"/>
      <c r="I31" s="627"/>
      <c r="J31" s="627"/>
      <c r="K31" s="627"/>
      <c r="L31" s="627"/>
      <c r="M31" s="627"/>
      <c r="N31" s="627"/>
      <c r="O31" s="627"/>
      <c r="P31" s="627"/>
      <c r="Q31" s="628"/>
      <c r="R31" s="629">
        <v>187734</v>
      </c>
      <c r="S31" s="630"/>
      <c r="T31" s="630"/>
      <c r="U31" s="630"/>
      <c r="V31" s="630"/>
      <c r="W31" s="630"/>
      <c r="X31" s="630"/>
      <c r="Y31" s="631"/>
      <c r="Z31" s="632">
        <v>0.2</v>
      </c>
      <c r="AA31" s="632"/>
      <c r="AB31" s="632"/>
      <c r="AC31" s="632"/>
      <c r="AD31" s="633" t="s">
        <v>127</v>
      </c>
      <c r="AE31" s="633"/>
      <c r="AF31" s="633"/>
      <c r="AG31" s="633"/>
      <c r="AH31" s="633"/>
      <c r="AI31" s="633"/>
      <c r="AJ31" s="633"/>
      <c r="AK31" s="633"/>
      <c r="AL31" s="634" t="s">
        <v>127</v>
      </c>
      <c r="AM31" s="635"/>
      <c r="AN31" s="635"/>
      <c r="AO31" s="636"/>
      <c r="AP31" s="686" t="s">
        <v>310</v>
      </c>
      <c r="AQ31" s="687"/>
      <c r="AR31" s="687"/>
      <c r="AS31" s="687"/>
      <c r="AT31" s="692" t="s">
        <v>311</v>
      </c>
      <c r="AU31" s="366"/>
      <c r="AV31" s="366"/>
      <c r="AW31" s="366"/>
      <c r="AX31" s="615" t="s">
        <v>187</v>
      </c>
      <c r="AY31" s="616"/>
      <c r="AZ31" s="616"/>
      <c r="BA31" s="616"/>
      <c r="BB31" s="616"/>
      <c r="BC31" s="616"/>
      <c r="BD31" s="616"/>
      <c r="BE31" s="616"/>
      <c r="BF31" s="617"/>
      <c r="BG31" s="697">
        <v>99.2</v>
      </c>
      <c r="BH31" s="684"/>
      <c r="BI31" s="684"/>
      <c r="BJ31" s="684"/>
      <c r="BK31" s="684"/>
      <c r="BL31" s="684"/>
      <c r="BM31" s="624">
        <v>97.7</v>
      </c>
      <c r="BN31" s="684"/>
      <c r="BO31" s="684"/>
      <c r="BP31" s="684"/>
      <c r="BQ31" s="685"/>
      <c r="BR31" s="697">
        <v>98.5</v>
      </c>
      <c r="BS31" s="684"/>
      <c r="BT31" s="684"/>
      <c r="BU31" s="684"/>
      <c r="BV31" s="684"/>
      <c r="BW31" s="684"/>
      <c r="BX31" s="624">
        <v>96.6</v>
      </c>
      <c r="BY31" s="684"/>
      <c r="BZ31" s="684"/>
      <c r="CA31" s="684"/>
      <c r="CB31" s="685"/>
      <c r="CD31" s="674"/>
      <c r="CE31" s="675"/>
      <c r="CF31" s="644" t="s">
        <v>312</v>
      </c>
      <c r="CG31" s="645"/>
      <c r="CH31" s="645"/>
      <c r="CI31" s="645"/>
      <c r="CJ31" s="645"/>
      <c r="CK31" s="645"/>
      <c r="CL31" s="645"/>
      <c r="CM31" s="645"/>
      <c r="CN31" s="645"/>
      <c r="CO31" s="645"/>
      <c r="CP31" s="645"/>
      <c r="CQ31" s="646"/>
      <c r="CR31" s="629">
        <v>216817</v>
      </c>
      <c r="CS31" s="669"/>
      <c r="CT31" s="669"/>
      <c r="CU31" s="669"/>
      <c r="CV31" s="669"/>
      <c r="CW31" s="669"/>
      <c r="CX31" s="669"/>
      <c r="CY31" s="670"/>
      <c r="CZ31" s="634">
        <v>0.3</v>
      </c>
      <c r="DA31" s="667"/>
      <c r="DB31" s="667"/>
      <c r="DC31" s="671"/>
      <c r="DD31" s="638">
        <v>211376</v>
      </c>
      <c r="DE31" s="669"/>
      <c r="DF31" s="669"/>
      <c r="DG31" s="669"/>
      <c r="DH31" s="669"/>
      <c r="DI31" s="669"/>
      <c r="DJ31" s="669"/>
      <c r="DK31" s="670"/>
      <c r="DL31" s="638">
        <v>211376</v>
      </c>
      <c r="DM31" s="669"/>
      <c r="DN31" s="669"/>
      <c r="DO31" s="669"/>
      <c r="DP31" s="669"/>
      <c r="DQ31" s="669"/>
      <c r="DR31" s="669"/>
      <c r="DS31" s="669"/>
      <c r="DT31" s="669"/>
      <c r="DU31" s="669"/>
      <c r="DV31" s="670"/>
      <c r="DW31" s="634">
        <v>0.6</v>
      </c>
      <c r="DX31" s="667"/>
      <c r="DY31" s="667"/>
      <c r="DZ31" s="667"/>
      <c r="EA31" s="667"/>
      <c r="EB31" s="667"/>
      <c r="EC31" s="668"/>
    </row>
    <row r="32" spans="2:133" ht="11.25" customHeight="1">
      <c r="B32" s="626" t="s">
        <v>313</v>
      </c>
      <c r="C32" s="627"/>
      <c r="D32" s="627"/>
      <c r="E32" s="627"/>
      <c r="F32" s="627"/>
      <c r="G32" s="627"/>
      <c r="H32" s="627"/>
      <c r="I32" s="627"/>
      <c r="J32" s="627"/>
      <c r="K32" s="627"/>
      <c r="L32" s="627"/>
      <c r="M32" s="627"/>
      <c r="N32" s="627"/>
      <c r="O32" s="627"/>
      <c r="P32" s="627"/>
      <c r="Q32" s="628"/>
      <c r="R32" s="629">
        <v>17573000</v>
      </c>
      <c r="S32" s="630"/>
      <c r="T32" s="630"/>
      <c r="U32" s="630"/>
      <c r="V32" s="630"/>
      <c r="W32" s="630"/>
      <c r="X32" s="630"/>
      <c r="Y32" s="631"/>
      <c r="Z32" s="632">
        <v>23.2</v>
      </c>
      <c r="AA32" s="632"/>
      <c r="AB32" s="632"/>
      <c r="AC32" s="632"/>
      <c r="AD32" s="633" t="s">
        <v>127</v>
      </c>
      <c r="AE32" s="633"/>
      <c r="AF32" s="633"/>
      <c r="AG32" s="633"/>
      <c r="AH32" s="633"/>
      <c r="AI32" s="633"/>
      <c r="AJ32" s="633"/>
      <c r="AK32" s="633"/>
      <c r="AL32" s="634" t="s">
        <v>127</v>
      </c>
      <c r="AM32" s="635"/>
      <c r="AN32" s="635"/>
      <c r="AO32" s="636"/>
      <c r="AP32" s="688"/>
      <c r="AQ32" s="689"/>
      <c r="AR32" s="689"/>
      <c r="AS32" s="689"/>
      <c r="AT32" s="693"/>
      <c r="AU32" s="362" t="s">
        <v>314</v>
      </c>
      <c r="AV32" s="362"/>
      <c r="AW32" s="362"/>
      <c r="AX32" s="626" t="s">
        <v>315</v>
      </c>
      <c r="AY32" s="627"/>
      <c r="AZ32" s="627"/>
      <c r="BA32" s="627"/>
      <c r="BB32" s="627"/>
      <c r="BC32" s="627"/>
      <c r="BD32" s="627"/>
      <c r="BE32" s="627"/>
      <c r="BF32" s="628"/>
      <c r="BG32" s="698">
        <v>99.4</v>
      </c>
      <c r="BH32" s="669"/>
      <c r="BI32" s="669"/>
      <c r="BJ32" s="669"/>
      <c r="BK32" s="669"/>
      <c r="BL32" s="669"/>
      <c r="BM32" s="635">
        <v>98.4</v>
      </c>
      <c r="BN32" s="695"/>
      <c r="BO32" s="695"/>
      <c r="BP32" s="695"/>
      <c r="BQ32" s="696"/>
      <c r="BR32" s="698">
        <v>99.4</v>
      </c>
      <c r="BS32" s="669"/>
      <c r="BT32" s="669"/>
      <c r="BU32" s="669"/>
      <c r="BV32" s="669"/>
      <c r="BW32" s="669"/>
      <c r="BX32" s="635">
        <v>98.2</v>
      </c>
      <c r="BY32" s="695"/>
      <c r="BZ32" s="695"/>
      <c r="CA32" s="695"/>
      <c r="CB32" s="696"/>
      <c r="CD32" s="676"/>
      <c r="CE32" s="677"/>
      <c r="CF32" s="644" t="s">
        <v>316</v>
      </c>
      <c r="CG32" s="645"/>
      <c r="CH32" s="645"/>
      <c r="CI32" s="645"/>
      <c r="CJ32" s="645"/>
      <c r="CK32" s="645"/>
      <c r="CL32" s="645"/>
      <c r="CM32" s="645"/>
      <c r="CN32" s="645"/>
      <c r="CO32" s="645"/>
      <c r="CP32" s="645"/>
      <c r="CQ32" s="646"/>
      <c r="CR32" s="629" t="s">
        <v>127</v>
      </c>
      <c r="CS32" s="630"/>
      <c r="CT32" s="630"/>
      <c r="CU32" s="630"/>
      <c r="CV32" s="630"/>
      <c r="CW32" s="630"/>
      <c r="CX32" s="630"/>
      <c r="CY32" s="631"/>
      <c r="CZ32" s="634" t="s">
        <v>127</v>
      </c>
      <c r="DA32" s="667"/>
      <c r="DB32" s="667"/>
      <c r="DC32" s="671"/>
      <c r="DD32" s="638" t="s">
        <v>127</v>
      </c>
      <c r="DE32" s="630"/>
      <c r="DF32" s="630"/>
      <c r="DG32" s="630"/>
      <c r="DH32" s="630"/>
      <c r="DI32" s="630"/>
      <c r="DJ32" s="630"/>
      <c r="DK32" s="631"/>
      <c r="DL32" s="638" t="s">
        <v>127</v>
      </c>
      <c r="DM32" s="630"/>
      <c r="DN32" s="630"/>
      <c r="DO32" s="630"/>
      <c r="DP32" s="630"/>
      <c r="DQ32" s="630"/>
      <c r="DR32" s="630"/>
      <c r="DS32" s="630"/>
      <c r="DT32" s="630"/>
      <c r="DU32" s="630"/>
      <c r="DV32" s="631"/>
      <c r="DW32" s="634" t="s">
        <v>127</v>
      </c>
      <c r="DX32" s="667"/>
      <c r="DY32" s="667"/>
      <c r="DZ32" s="667"/>
      <c r="EA32" s="667"/>
      <c r="EB32" s="667"/>
      <c r="EC32" s="668"/>
    </row>
    <row r="33" spans="2:133" ht="11.25" customHeight="1">
      <c r="B33" s="663" t="s">
        <v>317</v>
      </c>
      <c r="C33" s="664"/>
      <c r="D33" s="664"/>
      <c r="E33" s="664"/>
      <c r="F33" s="664"/>
      <c r="G33" s="664"/>
      <c r="H33" s="664"/>
      <c r="I33" s="664"/>
      <c r="J33" s="664"/>
      <c r="K33" s="664"/>
      <c r="L33" s="664"/>
      <c r="M33" s="664"/>
      <c r="N33" s="664"/>
      <c r="O33" s="664"/>
      <c r="P33" s="664"/>
      <c r="Q33" s="665"/>
      <c r="R33" s="629">
        <v>1853</v>
      </c>
      <c r="S33" s="630"/>
      <c r="T33" s="630"/>
      <c r="U33" s="630"/>
      <c r="V33" s="630"/>
      <c r="W33" s="630"/>
      <c r="X33" s="630"/>
      <c r="Y33" s="631"/>
      <c r="Z33" s="632">
        <v>0</v>
      </c>
      <c r="AA33" s="632"/>
      <c r="AB33" s="632"/>
      <c r="AC33" s="632"/>
      <c r="AD33" s="633">
        <v>1853</v>
      </c>
      <c r="AE33" s="633"/>
      <c r="AF33" s="633"/>
      <c r="AG33" s="633"/>
      <c r="AH33" s="633"/>
      <c r="AI33" s="633"/>
      <c r="AJ33" s="633"/>
      <c r="AK33" s="633"/>
      <c r="AL33" s="634">
        <v>0</v>
      </c>
      <c r="AM33" s="635"/>
      <c r="AN33" s="635"/>
      <c r="AO33" s="636"/>
      <c r="AP33" s="690"/>
      <c r="AQ33" s="691"/>
      <c r="AR33" s="691"/>
      <c r="AS33" s="691"/>
      <c r="AT33" s="694"/>
      <c r="AU33" s="360"/>
      <c r="AV33" s="360"/>
      <c r="AW33" s="360"/>
      <c r="AX33" s="681" t="s">
        <v>318</v>
      </c>
      <c r="AY33" s="682"/>
      <c r="AZ33" s="682"/>
      <c r="BA33" s="682"/>
      <c r="BB33" s="682"/>
      <c r="BC33" s="682"/>
      <c r="BD33" s="682"/>
      <c r="BE33" s="682"/>
      <c r="BF33" s="683"/>
      <c r="BG33" s="699">
        <v>98.9</v>
      </c>
      <c r="BH33" s="700"/>
      <c r="BI33" s="700"/>
      <c r="BJ33" s="700"/>
      <c r="BK33" s="700"/>
      <c r="BL33" s="700"/>
      <c r="BM33" s="701">
        <v>96.8</v>
      </c>
      <c r="BN33" s="700"/>
      <c r="BO33" s="700"/>
      <c r="BP33" s="700"/>
      <c r="BQ33" s="702"/>
      <c r="BR33" s="699">
        <v>97.6</v>
      </c>
      <c r="BS33" s="700"/>
      <c r="BT33" s="700"/>
      <c r="BU33" s="700"/>
      <c r="BV33" s="700"/>
      <c r="BW33" s="700"/>
      <c r="BX33" s="701">
        <v>95</v>
      </c>
      <c r="BY33" s="700"/>
      <c r="BZ33" s="700"/>
      <c r="CA33" s="700"/>
      <c r="CB33" s="702"/>
      <c r="CD33" s="644" t="s">
        <v>319</v>
      </c>
      <c r="CE33" s="645"/>
      <c r="CF33" s="645"/>
      <c r="CG33" s="645"/>
      <c r="CH33" s="645"/>
      <c r="CI33" s="645"/>
      <c r="CJ33" s="645"/>
      <c r="CK33" s="645"/>
      <c r="CL33" s="645"/>
      <c r="CM33" s="645"/>
      <c r="CN33" s="645"/>
      <c r="CO33" s="645"/>
      <c r="CP33" s="645"/>
      <c r="CQ33" s="646"/>
      <c r="CR33" s="629">
        <v>24890367</v>
      </c>
      <c r="CS33" s="669"/>
      <c r="CT33" s="669"/>
      <c r="CU33" s="669"/>
      <c r="CV33" s="669"/>
      <c r="CW33" s="669"/>
      <c r="CX33" s="669"/>
      <c r="CY33" s="670"/>
      <c r="CZ33" s="634">
        <v>34.6</v>
      </c>
      <c r="DA33" s="667"/>
      <c r="DB33" s="667"/>
      <c r="DC33" s="671"/>
      <c r="DD33" s="638">
        <v>18815257</v>
      </c>
      <c r="DE33" s="669"/>
      <c r="DF33" s="669"/>
      <c r="DG33" s="669"/>
      <c r="DH33" s="669"/>
      <c r="DI33" s="669"/>
      <c r="DJ33" s="669"/>
      <c r="DK33" s="670"/>
      <c r="DL33" s="638">
        <v>9621666</v>
      </c>
      <c r="DM33" s="669"/>
      <c r="DN33" s="669"/>
      <c r="DO33" s="669"/>
      <c r="DP33" s="669"/>
      <c r="DQ33" s="669"/>
      <c r="DR33" s="669"/>
      <c r="DS33" s="669"/>
      <c r="DT33" s="669"/>
      <c r="DU33" s="669"/>
      <c r="DV33" s="670"/>
      <c r="DW33" s="634">
        <v>26.2</v>
      </c>
      <c r="DX33" s="667"/>
      <c r="DY33" s="667"/>
      <c r="DZ33" s="667"/>
      <c r="EA33" s="667"/>
      <c r="EB33" s="667"/>
      <c r="EC33" s="668"/>
    </row>
    <row r="34" spans="2:133" ht="11.25" customHeight="1">
      <c r="B34" s="626" t="s">
        <v>320</v>
      </c>
      <c r="C34" s="627"/>
      <c r="D34" s="627"/>
      <c r="E34" s="627"/>
      <c r="F34" s="627"/>
      <c r="G34" s="627"/>
      <c r="H34" s="627"/>
      <c r="I34" s="627"/>
      <c r="J34" s="627"/>
      <c r="K34" s="627"/>
      <c r="L34" s="627"/>
      <c r="M34" s="627"/>
      <c r="N34" s="627"/>
      <c r="O34" s="627"/>
      <c r="P34" s="627"/>
      <c r="Q34" s="628"/>
      <c r="R34" s="629">
        <v>5284255</v>
      </c>
      <c r="S34" s="630"/>
      <c r="T34" s="630"/>
      <c r="U34" s="630"/>
      <c r="V34" s="630"/>
      <c r="W34" s="630"/>
      <c r="X34" s="630"/>
      <c r="Y34" s="631"/>
      <c r="Z34" s="632">
        <v>7</v>
      </c>
      <c r="AA34" s="632"/>
      <c r="AB34" s="632"/>
      <c r="AC34" s="632"/>
      <c r="AD34" s="633" t="s">
        <v>127</v>
      </c>
      <c r="AE34" s="633"/>
      <c r="AF34" s="633"/>
      <c r="AG34" s="633"/>
      <c r="AH34" s="633"/>
      <c r="AI34" s="633"/>
      <c r="AJ34" s="633"/>
      <c r="AK34" s="633"/>
      <c r="AL34" s="634" t="s">
        <v>127</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29">
        <v>7406588</v>
      </c>
      <c r="CS34" s="630"/>
      <c r="CT34" s="630"/>
      <c r="CU34" s="630"/>
      <c r="CV34" s="630"/>
      <c r="CW34" s="630"/>
      <c r="CX34" s="630"/>
      <c r="CY34" s="631"/>
      <c r="CZ34" s="634">
        <v>10.3</v>
      </c>
      <c r="DA34" s="667"/>
      <c r="DB34" s="667"/>
      <c r="DC34" s="671"/>
      <c r="DD34" s="638">
        <v>5132145</v>
      </c>
      <c r="DE34" s="630"/>
      <c r="DF34" s="630"/>
      <c r="DG34" s="630"/>
      <c r="DH34" s="630"/>
      <c r="DI34" s="630"/>
      <c r="DJ34" s="630"/>
      <c r="DK34" s="631"/>
      <c r="DL34" s="638">
        <v>4263444</v>
      </c>
      <c r="DM34" s="630"/>
      <c r="DN34" s="630"/>
      <c r="DO34" s="630"/>
      <c r="DP34" s="630"/>
      <c r="DQ34" s="630"/>
      <c r="DR34" s="630"/>
      <c r="DS34" s="630"/>
      <c r="DT34" s="630"/>
      <c r="DU34" s="630"/>
      <c r="DV34" s="631"/>
      <c r="DW34" s="634">
        <v>11.6</v>
      </c>
      <c r="DX34" s="667"/>
      <c r="DY34" s="667"/>
      <c r="DZ34" s="667"/>
      <c r="EA34" s="667"/>
      <c r="EB34" s="667"/>
      <c r="EC34" s="668"/>
    </row>
    <row r="35" spans="2:133" ht="11.25" customHeight="1">
      <c r="B35" s="626" t="s">
        <v>322</v>
      </c>
      <c r="C35" s="627"/>
      <c r="D35" s="627"/>
      <c r="E35" s="627"/>
      <c r="F35" s="627"/>
      <c r="G35" s="627"/>
      <c r="H35" s="627"/>
      <c r="I35" s="627"/>
      <c r="J35" s="627"/>
      <c r="K35" s="627"/>
      <c r="L35" s="627"/>
      <c r="M35" s="627"/>
      <c r="N35" s="627"/>
      <c r="O35" s="627"/>
      <c r="P35" s="627"/>
      <c r="Q35" s="628"/>
      <c r="R35" s="629">
        <v>510577</v>
      </c>
      <c r="S35" s="630"/>
      <c r="T35" s="630"/>
      <c r="U35" s="630"/>
      <c r="V35" s="630"/>
      <c r="W35" s="630"/>
      <c r="X35" s="630"/>
      <c r="Y35" s="631"/>
      <c r="Z35" s="632">
        <v>0.7</v>
      </c>
      <c r="AA35" s="632"/>
      <c r="AB35" s="632"/>
      <c r="AC35" s="632"/>
      <c r="AD35" s="633">
        <v>79501</v>
      </c>
      <c r="AE35" s="633"/>
      <c r="AF35" s="633"/>
      <c r="AG35" s="633"/>
      <c r="AH35" s="633"/>
      <c r="AI35" s="633"/>
      <c r="AJ35" s="633"/>
      <c r="AK35" s="633"/>
      <c r="AL35" s="634">
        <v>0.2</v>
      </c>
      <c r="AM35" s="635"/>
      <c r="AN35" s="635"/>
      <c r="AO35" s="636"/>
      <c r="AP35" s="218"/>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655080</v>
      </c>
      <c r="CS35" s="669"/>
      <c r="CT35" s="669"/>
      <c r="CU35" s="669"/>
      <c r="CV35" s="669"/>
      <c r="CW35" s="669"/>
      <c r="CX35" s="669"/>
      <c r="CY35" s="670"/>
      <c r="CZ35" s="634">
        <v>0.9</v>
      </c>
      <c r="DA35" s="667"/>
      <c r="DB35" s="667"/>
      <c r="DC35" s="671"/>
      <c r="DD35" s="638">
        <v>541578</v>
      </c>
      <c r="DE35" s="669"/>
      <c r="DF35" s="669"/>
      <c r="DG35" s="669"/>
      <c r="DH35" s="669"/>
      <c r="DI35" s="669"/>
      <c r="DJ35" s="669"/>
      <c r="DK35" s="670"/>
      <c r="DL35" s="638">
        <v>530365</v>
      </c>
      <c r="DM35" s="669"/>
      <c r="DN35" s="669"/>
      <c r="DO35" s="669"/>
      <c r="DP35" s="669"/>
      <c r="DQ35" s="669"/>
      <c r="DR35" s="669"/>
      <c r="DS35" s="669"/>
      <c r="DT35" s="669"/>
      <c r="DU35" s="669"/>
      <c r="DV35" s="670"/>
      <c r="DW35" s="634">
        <v>1.4</v>
      </c>
      <c r="DX35" s="667"/>
      <c r="DY35" s="667"/>
      <c r="DZ35" s="667"/>
      <c r="EA35" s="667"/>
      <c r="EB35" s="667"/>
      <c r="EC35" s="668"/>
    </row>
    <row r="36" spans="2:133" ht="11.25" customHeight="1">
      <c r="B36" s="626" t="s">
        <v>326</v>
      </c>
      <c r="C36" s="627"/>
      <c r="D36" s="627"/>
      <c r="E36" s="627"/>
      <c r="F36" s="627"/>
      <c r="G36" s="627"/>
      <c r="H36" s="627"/>
      <c r="I36" s="627"/>
      <c r="J36" s="627"/>
      <c r="K36" s="627"/>
      <c r="L36" s="627"/>
      <c r="M36" s="627"/>
      <c r="N36" s="627"/>
      <c r="O36" s="627"/>
      <c r="P36" s="627"/>
      <c r="Q36" s="628"/>
      <c r="R36" s="629">
        <v>1327434</v>
      </c>
      <c r="S36" s="630"/>
      <c r="T36" s="630"/>
      <c r="U36" s="630"/>
      <c r="V36" s="630"/>
      <c r="W36" s="630"/>
      <c r="X36" s="630"/>
      <c r="Y36" s="631"/>
      <c r="Z36" s="632">
        <v>1.7</v>
      </c>
      <c r="AA36" s="632"/>
      <c r="AB36" s="632"/>
      <c r="AC36" s="632"/>
      <c r="AD36" s="633" t="s">
        <v>127</v>
      </c>
      <c r="AE36" s="633"/>
      <c r="AF36" s="633"/>
      <c r="AG36" s="633"/>
      <c r="AH36" s="633"/>
      <c r="AI36" s="633"/>
      <c r="AJ36" s="633"/>
      <c r="AK36" s="633"/>
      <c r="AL36" s="634" t="s">
        <v>127</v>
      </c>
      <c r="AM36" s="635"/>
      <c r="AN36" s="635"/>
      <c r="AO36" s="636"/>
      <c r="AP36" s="218"/>
      <c r="AQ36" s="703" t="s">
        <v>327</v>
      </c>
      <c r="AR36" s="704"/>
      <c r="AS36" s="704"/>
      <c r="AT36" s="704"/>
      <c r="AU36" s="704"/>
      <c r="AV36" s="704"/>
      <c r="AW36" s="704"/>
      <c r="AX36" s="704"/>
      <c r="AY36" s="705"/>
      <c r="AZ36" s="618">
        <v>6090731</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96208</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5598387</v>
      </c>
      <c r="CS36" s="630"/>
      <c r="CT36" s="630"/>
      <c r="CU36" s="630"/>
      <c r="CV36" s="630"/>
      <c r="CW36" s="630"/>
      <c r="CX36" s="630"/>
      <c r="CY36" s="631"/>
      <c r="CZ36" s="634">
        <v>7.8</v>
      </c>
      <c r="DA36" s="667"/>
      <c r="DB36" s="667"/>
      <c r="DC36" s="671"/>
      <c r="DD36" s="638">
        <v>4327155</v>
      </c>
      <c r="DE36" s="630"/>
      <c r="DF36" s="630"/>
      <c r="DG36" s="630"/>
      <c r="DH36" s="630"/>
      <c r="DI36" s="630"/>
      <c r="DJ36" s="630"/>
      <c r="DK36" s="631"/>
      <c r="DL36" s="638">
        <v>1269071</v>
      </c>
      <c r="DM36" s="630"/>
      <c r="DN36" s="630"/>
      <c r="DO36" s="630"/>
      <c r="DP36" s="630"/>
      <c r="DQ36" s="630"/>
      <c r="DR36" s="630"/>
      <c r="DS36" s="630"/>
      <c r="DT36" s="630"/>
      <c r="DU36" s="630"/>
      <c r="DV36" s="631"/>
      <c r="DW36" s="634">
        <v>3.5</v>
      </c>
      <c r="DX36" s="667"/>
      <c r="DY36" s="667"/>
      <c r="DZ36" s="667"/>
      <c r="EA36" s="667"/>
      <c r="EB36" s="667"/>
      <c r="EC36" s="668"/>
    </row>
    <row r="37" spans="2:133" ht="11.25" customHeight="1">
      <c r="B37" s="626" t="s">
        <v>330</v>
      </c>
      <c r="C37" s="627"/>
      <c r="D37" s="627"/>
      <c r="E37" s="627"/>
      <c r="F37" s="627"/>
      <c r="G37" s="627"/>
      <c r="H37" s="627"/>
      <c r="I37" s="627"/>
      <c r="J37" s="627"/>
      <c r="K37" s="627"/>
      <c r="L37" s="627"/>
      <c r="M37" s="627"/>
      <c r="N37" s="627"/>
      <c r="O37" s="627"/>
      <c r="P37" s="627"/>
      <c r="Q37" s="628"/>
      <c r="R37" s="629">
        <v>3359148</v>
      </c>
      <c r="S37" s="630"/>
      <c r="T37" s="630"/>
      <c r="U37" s="630"/>
      <c r="V37" s="630"/>
      <c r="W37" s="630"/>
      <c r="X37" s="630"/>
      <c r="Y37" s="631"/>
      <c r="Z37" s="632">
        <v>4.4000000000000004</v>
      </c>
      <c r="AA37" s="632"/>
      <c r="AB37" s="632"/>
      <c r="AC37" s="632"/>
      <c r="AD37" s="633" t="s">
        <v>127</v>
      </c>
      <c r="AE37" s="633"/>
      <c r="AF37" s="633"/>
      <c r="AG37" s="633"/>
      <c r="AH37" s="633"/>
      <c r="AI37" s="633"/>
      <c r="AJ37" s="633"/>
      <c r="AK37" s="633"/>
      <c r="AL37" s="634" t="s">
        <v>127</v>
      </c>
      <c r="AM37" s="635"/>
      <c r="AN37" s="635"/>
      <c r="AO37" s="636"/>
      <c r="AQ37" s="707" t="s">
        <v>331</v>
      </c>
      <c r="AR37" s="708"/>
      <c r="AS37" s="708"/>
      <c r="AT37" s="708"/>
      <c r="AU37" s="708"/>
      <c r="AV37" s="708"/>
      <c r="AW37" s="708"/>
      <c r="AX37" s="708"/>
      <c r="AY37" s="709"/>
      <c r="AZ37" s="629">
        <v>767647</v>
      </c>
      <c r="BA37" s="630"/>
      <c r="BB37" s="630"/>
      <c r="BC37" s="630"/>
      <c r="BD37" s="669"/>
      <c r="BE37" s="669"/>
      <c r="BF37" s="696"/>
      <c r="BG37" s="644" t="s">
        <v>332</v>
      </c>
      <c r="BH37" s="645"/>
      <c r="BI37" s="645"/>
      <c r="BJ37" s="645"/>
      <c r="BK37" s="645"/>
      <c r="BL37" s="645"/>
      <c r="BM37" s="645"/>
      <c r="BN37" s="645"/>
      <c r="BO37" s="645"/>
      <c r="BP37" s="645"/>
      <c r="BQ37" s="645"/>
      <c r="BR37" s="645"/>
      <c r="BS37" s="645"/>
      <c r="BT37" s="645"/>
      <c r="BU37" s="646"/>
      <c r="BV37" s="629">
        <v>-141323</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143165</v>
      </c>
      <c r="CS37" s="669"/>
      <c r="CT37" s="669"/>
      <c r="CU37" s="669"/>
      <c r="CV37" s="669"/>
      <c r="CW37" s="669"/>
      <c r="CX37" s="669"/>
      <c r="CY37" s="670"/>
      <c r="CZ37" s="634">
        <v>0.2</v>
      </c>
      <c r="DA37" s="667"/>
      <c r="DB37" s="667"/>
      <c r="DC37" s="671"/>
      <c r="DD37" s="638">
        <v>143165</v>
      </c>
      <c r="DE37" s="669"/>
      <c r="DF37" s="669"/>
      <c r="DG37" s="669"/>
      <c r="DH37" s="669"/>
      <c r="DI37" s="669"/>
      <c r="DJ37" s="669"/>
      <c r="DK37" s="670"/>
      <c r="DL37" s="638">
        <v>143165</v>
      </c>
      <c r="DM37" s="669"/>
      <c r="DN37" s="669"/>
      <c r="DO37" s="669"/>
      <c r="DP37" s="669"/>
      <c r="DQ37" s="669"/>
      <c r="DR37" s="669"/>
      <c r="DS37" s="669"/>
      <c r="DT37" s="669"/>
      <c r="DU37" s="669"/>
      <c r="DV37" s="670"/>
      <c r="DW37" s="634">
        <v>0.4</v>
      </c>
      <c r="DX37" s="667"/>
      <c r="DY37" s="667"/>
      <c r="DZ37" s="667"/>
      <c r="EA37" s="667"/>
      <c r="EB37" s="667"/>
      <c r="EC37" s="668"/>
    </row>
    <row r="38" spans="2:133" ht="11.25" customHeight="1">
      <c r="B38" s="626" t="s">
        <v>334</v>
      </c>
      <c r="C38" s="627"/>
      <c r="D38" s="627"/>
      <c r="E38" s="627"/>
      <c r="F38" s="627"/>
      <c r="G38" s="627"/>
      <c r="H38" s="627"/>
      <c r="I38" s="627"/>
      <c r="J38" s="627"/>
      <c r="K38" s="627"/>
      <c r="L38" s="627"/>
      <c r="M38" s="627"/>
      <c r="N38" s="627"/>
      <c r="O38" s="627"/>
      <c r="P38" s="627"/>
      <c r="Q38" s="628"/>
      <c r="R38" s="629">
        <v>3706702</v>
      </c>
      <c r="S38" s="630"/>
      <c r="T38" s="630"/>
      <c r="U38" s="630"/>
      <c r="V38" s="630"/>
      <c r="W38" s="630"/>
      <c r="X38" s="630"/>
      <c r="Y38" s="631"/>
      <c r="Z38" s="632">
        <v>4.9000000000000004</v>
      </c>
      <c r="AA38" s="632"/>
      <c r="AB38" s="632"/>
      <c r="AC38" s="632"/>
      <c r="AD38" s="633" t="s">
        <v>127</v>
      </c>
      <c r="AE38" s="633"/>
      <c r="AF38" s="633"/>
      <c r="AG38" s="633"/>
      <c r="AH38" s="633"/>
      <c r="AI38" s="633"/>
      <c r="AJ38" s="633"/>
      <c r="AK38" s="633"/>
      <c r="AL38" s="634" t="s">
        <v>127</v>
      </c>
      <c r="AM38" s="635"/>
      <c r="AN38" s="635"/>
      <c r="AO38" s="636"/>
      <c r="AQ38" s="707" t="s">
        <v>335</v>
      </c>
      <c r="AR38" s="708"/>
      <c r="AS38" s="708"/>
      <c r="AT38" s="708"/>
      <c r="AU38" s="708"/>
      <c r="AV38" s="708"/>
      <c r="AW38" s="708"/>
      <c r="AX38" s="708"/>
      <c r="AY38" s="709"/>
      <c r="AZ38" s="629">
        <v>283140</v>
      </c>
      <c r="BA38" s="630"/>
      <c r="BB38" s="630"/>
      <c r="BC38" s="630"/>
      <c r="BD38" s="669"/>
      <c r="BE38" s="669"/>
      <c r="BF38" s="696"/>
      <c r="BG38" s="644" t="s">
        <v>336</v>
      </c>
      <c r="BH38" s="645"/>
      <c r="BI38" s="645"/>
      <c r="BJ38" s="645"/>
      <c r="BK38" s="645"/>
      <c r="BL38" s="645"/>
      <c r="BM38" s="645"/>
      <c r="BN38" s="645"/>
      <c r="BO38" s="645"/>
      <c r="BP38" s="645"/>
      <c r="BQ38" s="645"/>
      <c r="BR38" s="645"/>
      <c r="BS38" s="645"/>
      <c r="BT38" s="645"/>
      <c r="BU38" s="646"/>
      <c r="BV38" s="629">
        <v>16268</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4966887</v>
      </c>
      <c r="CS38" s="630"/>
      <c r="CT38" s="630"/>
      <c r="CU38" s="630"/>
      <c r="CV38" s="630"/>
      <c r="CW38" s="630"/>
      <c r="CX38" s="630"/>
      <c r="CY38" s="631"/>
      <c r="CZ38" s="634">
        <v>6.9</v>
      </c>
      <c r="DA38" s="667"/>
      <c r="DB38" s="667"/>
      <c r="DC38" s="671"/>
      <c r="DD38" s="638">
        <v>3893835</v>
      </c>
      <c r="DE38" s="630"/>
      <c r="DF38" s="630"/>
      <c r="DG38" s="630"/>
      <c r="DH38" s="630"/>
      <c r="DI38" s="630"/>
      <c r="DJ38" s="630"/>
      <c r="DK38" s="631"/>
      <c r="DL38" s="638">
        <v>3558786</v>
      </c>
      <c r="DM38" s="630"/>
      <c r="DN38" s="630"/>
      <c r="DO38" s="630"/>
      <c r="DP38" s="630"/>
      <c r="DQ38" s="630"/>
      <c r="DR38" s="630"/>
      <c r="DS38" s="630"/>
      <c r="DT38" s="630"/>
      <c r="DU38" s="630"/>
      <c r="DV38" s="631"/>
      <c r="DW38" s="634">
        <v>9.6999999999999993</v>
      </c>
      <c r="DX38" s="667"/>
      <c r="DY38" s="667"/>
      <c r="DZ38" s="667"/>
      <c r="EA38" s="667"/>
      <c r="EB38" s="667"/>
      <c r="EC38" s="668"/>
    </row>
    <row r="39" spans="2:133" ht="11.25" customHeight="1">
      <c r="B39" s="626" t="s">
        <v>338</v>
      </c>
      <c r="C39" s="627"/>
      <c r="D39" s="627"/>
      <c r="E39" s="627"/>
      <c r="F39" s="627"/>
      <c r="G39" s="627"/>
      <c r="H39" s="627"/>
      <c r="I39" s="627"/>
      <c r="J39" s="627"/>
      <c r="K39" s="627"/>
      <c r="L39" s="627"/>
      <c r="M39" s="627"/>
      <c r="N39" s="627"/>
      <c r="O39" s="627"/>
      <c r="P39" s="627"/>
      <c r="Q39" s="628"/>
      <c r="R39" s="629">
        <v>594019</v>
      </c>
      <c r="S39" s="630"/>
      <c r="T39" s="630"/>
      <c r="U39" s="630"/>
      <c r="V39" s="630"/>
      <c r="W39" s="630"/>
      <c r="X39" s="630"/>
      <c r="Y39" s="631"/>
      <c r="Z39" s="632">
        <v>0.8</v>
      </c>
      <c r="AA39" s="632"/>
      <c r="AB39" s="632"/>
      <c r="AC39" s="632"/>
      <c r="AD39" s="633">
        <v>1487</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v>60525</v>
      </c>
      <c r="BA39" s="630"/>
      <c r="BB39" s="630"/>
      <c r="BC39" s="630"/>
      <c r="BD39" s="669"/>
      <c r="BE39" s="669"/>
      <c r="BF39" s="696"/>
      <c r="BG39" s="644" t="s">
        <v>340</v>
      </c>
      <c r="BH39" s="645"/>
      <c r="BI39" s="645"/>
      <c r="BJ39" s="645"/>
      <c r="BK39" s="645"/>
      <c r="BL39" s="645"/>
      <c r="BM39" s="645"/>
      <c r="BN39" s="645"/>
      <c r="BO39" s="645"/>
      <c r="BP39" s="645"/>
      <c r="BQ39" s="645"/>
      <c r="BR39" s="645"/>
      <c r="BS39" s="645"/>
      <c r="BT39" s="645"/>
      <c r="BU39" s="646"/>
      <c r="BV39" s="629">
        <v>24776</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6156303</v>
      </c>
      <c r="CS39" s="669"/>
      <c r="CT39" s="669"/>
      <c r="CU39" s="669"/>
      <c r="CV39" s="669"/>
      <c r="CW39" s="669"/>
      <c r="CX39" s="669"/>
      <c r="CY39" s="670"/>
      <c r="CZ39" s="634">
        <v>8.6</v>
      </c>
      <c r="DA39" s="667"/>
      <c r="DB39" s="667"/>
      <c r="DC39" s="671"/>
      <c r="DD39" s="638">
        <v>4869632</v>
      </c>
      <c r="DE39" s="669"/>
      <c r="DF39" s="669"/>
      <c r="DG39" s="669"/>
      <c r="DH39" s="669"/>
      <c r="DI39" s="669"/>
      <c r="DJ39" s="669"/>
      <c r="DK39" s="670"/>
      <c r="DL39" s="638" t="s">
        <v>127</v>
      </c>
      <c r="DM39" s="669"/>
      <c r="DN39" s="669"/>
      <c r="DO39" s="669"/>
      <c r="DP39" s="669"/>
      <c r="DQ39" s="669"/>
      <c r="DR39" s="669"/>
      <c r="DS39" s="669"/>
      <c r="DT39" s="669"/>
      <c r="DU39" s="669"/>
      <c r="DV39" s="670"/>
      <c r="DW39" s="634" t="s">
        <v>127</v>
      </c>
      <c r="DX39" s="667"/>
      <c r="DY39" s="667"/>
      <c r="DZ39" s="667"/>
      <c r="EA39" s="667"/>
      <c r="EB39" s="667"/>
      <c r="EC39" s="668"/>
    </row>
    <row r="40" spans="2:133" ht="11.25" customHeight="1">
      <c r="B40" s="626" t="s">
        <v>342</v>
      </c>
      <c r="C40" s="627"/>
      <c r="D40" s="627"/>
      <c r="E40" s="627"/>
      <c r="F40" s="627"/>
      <c r="G40" s="627"/>
      <c r="H40" s="627"/>
      <c r="I40" s="627"/>
      <c r="J40" s="627"/>
      <c r="K40" s="627"/>
      <c r="L40" s="627"/>
      <c r="M40" s="627"/>
      <c r="N40" s="627"/>
      <c r="O40" s="627"/>
      <c r="P40" s="627"/>
      <c r="Q40" s="628"/>
      <c r="R40" s="629">
        <v>5282900</v>
      </c>
      <c r="S40" s="630"/>
      <c r="T40" s="630"/>
      <c r="U40" s="630"/>
      <c r="V40" s="630"/>
      <c r="W40" s="630"/>
      <c r="X40" s="630"/>
      <c r="Y40" s="631"/>
      <c r="Z40" s="632">
        <v>7</v>
      </c>
      <c r="AA40" s="632"/>
      <c r="AB40" s="632"/>
      <c r="AC40" s="632"/>
      <c r="AD40" s="633" t="s">
        <v>127</v>
      </c>
      <c r="AE40" s="633"/>
      <c r="AF40" s="633"/>
      <c r="AG40" s="633"/>
      <c r="AH40" s="633"/>
      <c r="AI40" s="633"/>
      <c r="AJ40" s="633"/>
      <c r="AK40" s="633"/>
      <c r="AL40" s="634" t="s">
        <v>127</v>
      </c>
      <c r="AM40" s="635"/>
      <c r="AN40" s="635"/>
      <c r="AO40" s="636"/>
      <c r="AQ40" s="707" t="s">
        <v>343</v>
      </c>
      <c r="AR40" s="708"/>
      <c r="AS40" s="708"/>
      <c r="AT40" s="708"/>
      <c r="AU40" s="708"/>
      <c r="AV40" s="708"/>
      <c r="AW40" s="708"/>
      <c r="AX40" s="708"/>
      <c r="AY40" s="709"/>
      <c r="AZ40" s="629">
        <v>9532</v>
      </c>
      <c r="BA40" s="630"/>
      <c r="BB40" s="630"/>
      <c r="BC40" s="630"/>
      <c r="BD40" s="669"/>
      <c r="BE40" s="669"/>
      <c r="BF40" s="696"/>
      <c r="BG40" s="710" t="s">
        <v>344</v>
      </c>
      <c r="BH40" s="711"/>
      <c r="BI40" s="711"/>
      <c r="BJ40" s="711"/>
      <c r="BK40" s="711"/>
      <c r="BL40" s="364"/>
      <c r="BM40" s="645" t="s">
        <v>345</v>
      </c>
      <c r="BN40" s="645"/>
      <c r="BO40" s="645"/>
      <c r="BP40" s="645"/>
      <c r="BQ40" s="645"/>
      <c r="BR40" s="645"/>
      <c r="BS40" s="645"/>
      <c r="BT40" s="645"/>
      <c r="BU40" s="646"/>
      <c r="BV40" s="629">
        <v>84</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107122</v>
      </c>
      <c r="CS40" s="630"/>
      <c r="CT40" s="630"/>
      <c r="CU40" s="630"/>
      <c r="CV40" s="630"/>
      <c r="CW40" s="630"/>
      <c r="CX40" s="630"/>
      <c r="CY40" s="631"/>
      <c r="CZ40" s="634">
        <v>0.1</v>
      </c>
      <c r="DA40" s="667"/>
      <c r="DB40" s="667"/>
      <c r="DC40" s="671"/>
      <c r="DD40" s="638">
        <v>50912</v>
      </c>
      <c r="DE40" s="630"/>
      <c r="DF40" s="630"/>
      <c r="DG40" s="630"/>
      <c r="DH40" s="630"/>
      <c r="DI40" s="630"/>
      <c r="DJ40" s="630"/>
      <c r="DK40" s="631"/>
      <c r="DL40" s="638" t="s">
        <v>127</v>
      </c>
      <c r="DM40" s="630"/>
      <c r="DN40" s="630"/>
      <c r="DO40" s="630"/>
      <c r="DP40" s="630"/>
      <c r="DQ40" s="630"/>
      <c r="DR40" s="630"/>
      <c r="DS40" s="630"/>
      <c r="DT40" s="630"/>
      <c r="DU40" s="630"/>
      <c r="DV40" s="631"/>
      <c r="DW40" s="634" t="s">
        <v>127</v>
      </c>
      <c r="DX40" s="667"/>
      <c r="DY40" s="667"/>
      <c r="DZ40" s="667"/>
      <c r="EA40" s="667"/>
      <c r="EB40" s="667"/>
      <c r="EC40" s="668"/>
    </row>
    <row r="41" spans="2:133" ht="11.25" customHeight="1">
      <c r="B41" s="626" t="s">
        <v>347</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348</v>
      </c>
      <c r="AR41" s="708"/>
      <c r="AS41" s="708"/>
      <c r="AT41" s="708"/>
      <c r="AU41" s="708"/>
      <c r="AV41" s="708"/>
      <c r="AW41" s="708"/>
      <c r="AX41" s="708"/>
      <c r="AY41" s="709"/>
      <c r="AZ41" s="629">
        <v>1202706</v>
      </c>
      <c r="BA41" s="630"/>
      <c r="BB41" s="630"/>
      <c r="BC41" s="630"/>
      <c r="BD41" s="669"/>
      <c r="BE41" s="669"/>
      <c r="BF41" s="696"/>
      <c r="BG41" s="710"/>
      <c r="BH41" s="711"/>
      <c r="BI41" s="711"/>
      <c r="BJ41" s="711"/>
      <c r="BK41" s="711"/>
      <c r="BL41" s="364"/>
      <c r="BM41" s="645" t="s">
        <v>349</v>
      </c>
      <c r="BN41" s="645"/>
      <c r="BO41" s="645"/>
      <c r="BP41" s="645"/>
      <c r="BQ41" s="645"/>
      <c r="BR41" s="645"/>
      <c r="BS41" s="645"/>
      <c r="BT41" s="645"/>
      <c r="BU41" s="646"/>
      <c r="BV41" s="629" t="s">
        <v>127</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127</v>
      </c>
      <c r="CS41" s="669"/>
      <c r="CT41" s="669"/>
      <c r="CU41" s="669"/>
      <c r="CV41" s="669"/>
      <c r="CW41" s="669"/>
      <c r="CX41" s="669"/>
      <c r="CY41" s="670"/>
      <c r="CZ41" s="634" t="s">
        <v>127</v>
      </c>
      <c r="DA41" s="667"/>
      <c r="DB41" s="667"/>
      <c r="DC41" s="671"/>
      <c r="DD41" s="638" t="s">
        <v>127</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c r="B42" s="626" t="s">
        <v>351</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4" t="s">
        <v>352</v>
      </c>
      <c r="AR42" s="715"/>
      <c r="AS42" s="715"/>
      <c r="AT42" s="715"/>
      <c r="AU42" s="715"/>
      <c r="AV42" s="715"/>
      <c r="AW42" s="715"/>
      <c r="AX42" s="715"/>
      <c r="AY42" s="716"/>
      <c r="AZ42" s="723">
        <v>3767181</v>
      </c>
      <c r="BA42" s="724"/>
      <c r="BB42" s="724"/>
      <c r="BC42" s="724"/>
      <c r="BD42" s="700"/>
      <c r="BE42" s="700"/>
      <c r="BF42" s="702"/>
      <c r="BG42" s="712"/>
      <c r="BH42" s="713"/>
      <c r="BI42" s="713"/>
      <c r="BJ42" s="713"/>
      <c r="BK42" s="713"/>
      <c r="BL42" s="365"/>
      <c r="BM42" s="655" t="s">
        <v>353</v>
      </c>
      <c r="BN42" s="655"/>
      <c r="BO42" s="655"/>
      <c r="BP42" s="655"/>
      <c r="BQ42" s="655"/>
      <c r="BR42" s="655"/>
      <c r="BS42" s="655"/>
      <c r="BT42" s="655"/>
      <c r="BU42" s="656"/>
      <c r="BV42" s="723">
        <v>429</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8676096</v>
      </c>
      <c r="CS42" s="669"/>
      <c r="CT42" s="669"/>
      <c r="CU42" s="669"/>
      <c r="CV42" s="669"/>
      <c r="CW42" s="669"/>
      <c r="CX42" s="669"/>
      <c r="CY42" s="670"/>
      <c r="CZ42" s="634">
        <v>12.1</v>
      </c>
      <c r="DA42" s="667"/>
      <c r="DB42" s="667"/>
      <c r="DC42" s="671"/>
      <c r="DD42" s="638">
        <v>2271419</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c r="B43" s="626" t="s">
        <v>355</v>
      </c>
      <c r="C43" s="627"/>
      <c r="D43" s="627"/>
      <c r="E43" s="627"/>
      <c r="F43" s="627"/>
      <c r="G43" s="627"/>
      <c r="H43" s="627"/>
      <c r="I43" s="627"/>
      <c r="J43" s="627"/>
      <c r="K43" s="627"/>
      <c r="L43" s="627"/>
      <c r="M43" s="627"/>
      <c r="N43" s="627"/>
      <c r="O43" s="627"/>
      <c r="P43" s="627"/>
      <c r="Q43" s="628"/>
      <c r="R43" s="629">
        <v>2117400</v>
      </c>
      <c r="S43" s="630"/>
      <c r="T43" s="630"/>
      <c r="U43" s="630"/>
      <c r="V43" s="630"/>
      <c r="W43" s="630"/>
      <c r="X43" s="630"/>
      <c r="Y43" s="631"/>
      <c r="Z43" s="632">
        <v>2.8</v>
      </c>
      <c r="AA43" s="632"/>
      <c r="AB43" s="632"/>
      <c r="AC43" s="632"/>
      <c r="AD43" s="633" t="s">
        <v>127</v>
      </c>
      <c r="AE43" s="633"/>
      <c r="AF43" s="633"/>
      <c r="AG43" s="633"/>
      <c r="AH43" s="633"/>
      <c r="AI43" s="633"/>
      <c r="AJ43" s="633"/>
      <c r="AK43" s="633"/>
      <c r="AL43" s="634" t="s">
        <v>127</v>
      </c>
      <c r="AM43" s="635"/>
      <c r="AN43" s="635"/>
      <c r="AO43" s="636"/>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405580</v>
      </c>
      <c r="CS43" s="669"/>
      <c r="CT43" s="669"/>
      <c r="CU43" s="669"/>
      <c r="CV43" s="669"/>
      <c r="CW43" s="669"/>
      <c r="CX43" s="669"/>
      <c r="CY43" s="670"/>
      <c r="CZ43" s="634">
        <v>0.6</v>
      </c>
      <c r="DA43" s="667"/>
      <c r="DB43" s="667"/>
      <c r="DC43" s="671"/>
      <c r="DD43" s="638">
        <v>405580</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c r="B44" s="681" t="s">
        <v>357</v>
      </c>
      <c r="C44" s="682"/>
      <c r="D44" s="682"/>
      <c r="E44" s="682"/>
      <c r="F44" s="682"/>
      <c r="G44" s="682"/>
      <c r="H44" s="682"/>
      <c r="I44" s="682"/>
      <c r="J44" s="682"/>
      <c r="K44" s="682"/>
      <c r="L44" s="682"/>
      <c r="M44" s="682"/>
      <c r="N44" s="682"/>
      <c r="O44" s="682"/>
      <c r="P44" s="682"/>
      <c r="Q44" s="683"/>
      <c r="R44" s="723">
        <v>75877917</v>
      </c>
      <c r="S44" s="724"/>
      <c r="T44" s="724"/>
      <c r="U44" s="724"/>
      <c r="V44" s="724"/>
      <c r="W44" s="724"/>
      <c r="X44" s="724"/>
      <c r="Y44" s="725"/>
      <c r="Z44" s="726">
        <v>100</v>
      </c>
      <c r="AA44" s="726"/>
      <c r="AB44" s="726"/>
      <c r="AC44" s="726"/>
      <c r="AD44" s="727">
        <v>34557987</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7854952</v>
      </c>
      <c r="CS44" s="630"/>
      <c r="CT44" s="630"/>
      <c r="CU44" s="630"/>
      <c r="CV44" s="630"/>
      <c r="CW44" s="630"/>
      <c r="CX44" s="630"/>
      <c r="CY44" s="631"/>
      <c r="CZ44" s="634">
        <v>10.9</v>
      </c>
      <c r="DA44" s="635"/>
      <c r="DB44" s="635"/>
      <c r="DC44" s="647"/>
      <c r="DD44" s="638">
        <v>1930066</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359</v>
      </c>
      <c r="CG45" s="627"/>
      <c r="CH45" s="627"/>
      <c r="CI45" s="627"/>
      <c r="CJ45" s="627"/>
      <c r="CK45" s="627"/>
      <c r="CL45" s="627"/>
      <c r="CM45" s="627"/>
      <c r="CN45" s="627"/>
      <c r="CO45" s="627"/>
      <c r="CP45" s="627"/>
      <c r="CQ45" s="628"/>
      <c r="CR45" s="629">
        <v>3099014</v>
      </c>
      <c r="CS45" s="669"/>
      <c r="CT45" s="669"/>
      <c r="CU45" s="669"/>
      <c r="CV45" s="669"/>
      <c r="CW45" s="669"/>
      <c r="CX45" s="669"/>
      <c r="CY45" s="670"/>
      <c r="CZ45" s="634">
        <v>4.3</v>
      </c>
      <c r="DA45" s="667"/>
      <c r="DB45" s="667"/>
      <c r="DC45" s="671"/>
      <c r="DD45" s="638">
        <v>214194</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361</v>
      </c>
      <c r="CG46" s="627"/>
      <c r="CH46" s="627"/>
      <c r="CI46" s="627"/>
      <c r="CJ46" s="627"/>
      <c r="CK46" s="627"/>
      <c r="CL46" s="627"/>
      <c r="CM46" s="627"/>
      <c r="CN46" s="627"/>
      <c r="CO46" s="627"/>
      <c r="CP46" s="627"/>
      <c r="CQ46" s="628"/>
      <c r="CR46" s="629">
        <v>4613950</v>
      </c>
      <c r="CS46" s="630"/>
      <c r="CT46" s="630"/>
      <c r="CU46" s="630"/>
      <c r="CV46" s="630"/>
      <c r="CW46" s="630"/>
      <c r="CX46" s="630"/>
      <c r="CY46" s="631"/>
      <c r="CZ46" s="634">
        <v>6.4</v>
      </c>
      <c r="DA46" s="635"/>
      <c r="DB46" s="635"/>
      <c r="DC46" s="647"/>
      <c r="DD46" s="638">
        <v>1705862</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v>821144</v>
      </c>
      <c r="CS47" s="669"/>
      <c r="CT47" s="669"/>
      <c r="CU47" s="669"/>
      <c r="CV47" s="669"/>
      <c r="CW47" s="669"/>
      <c r="CX47" s="669"/>
      <c r="CY47" s="670"/>
      <c r="CZ47" s="634">
        <v>1.1000000000000001</v>
      </c>
      <c r="DA47" s="667"/>
      <c r="DB47" s="667"/>
      <c r="DC47" s="671"/>
      <c r="DD47" s="638">
        <v>341353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1.2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127</v>
      </c>
      <c r="CS48" s="630"/>
      <c r="CT48" s="630"/>
      <c r="CU48" s="630"/>
      <c r="CV48" s="630"/>
      <c r="CW48" s="630"/>
      <c r="CX48" s="630"/>
      <c r="CY48" s="631"/>
      <c r="CZ48" s="634" t="s">
        <v>127</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1" t="s">
        <v>366</v>
      </c>
      <c r="CE49" s="682"/>
      <c r="CF49" s="682"/>
      <c r="CG49" s="682"/>
      <c r="CH49" s="682"/>
      <c r="CI49" s="682"/>
      <c r="CJ49" s="682"/>
      <c r="CK49" s="682"/>
      <c r="CL49" s="682"/>
      <c r="CM49" s="682"/>
      <c r="CN49" s="682"/>
      <c r="CO49" s="682"/>
      <c r="CP49" s="682"/>
      <c r="CQ49" s="683"/>
      <c r="CR49" s="723">
        <v>71881452</v>
      </c>
      <c r="CS49" s="700"/>
      <c r="CT49" s="700"/>
      <c r="CU49" s="700"/>
      <c r="CV49" s="700"/>
      <c r="CW49" s="700"/>
      <c r="CX49" s="700"/>
      <c r="CY49" s="737"/>
      <c r="CZ49" s="728">
        <v>100</v>
      </c>
      <c r="DA49" s="738"/>
      <c r="DB49" s="738"/>
      <c r="DC49" s="739"/>
      <c r="DD49" s="740">
        <v>42112608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Nyn5EZsmtAQ8vwnlx1cBE/LNZukFfLB/Bi7v7lS2CIQsCWrZoOLWSoFjnl/4k0QSilhuoBRwiQorI7Q6QIPFg==" saltValue="sopMd1rpuCCUXouxqiotAQ==" spinCount="100000" sheet="1" objects="1" scenarios="1"/>
  <mergeCells count="618">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DD41:DK41"/>
    <mergeCell ref="DL41:DV41"/>
    <mergeCell ref="B44:Q44"/>
    <mergeCell ref="R44:Y44"/>
    <mergeCell ref="Z44:AC44"/>
    <mergeCell ref="AD44:AK44"/>
    <mergeCell ref="AL44:AO44"/>
    <mergeCell ref="CD44:CE48"/>
    <mergeCell ref="DD42:DK42"/>
    <mergeCell ref="DL42:DV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CZ34:DC34"/>
    <mergeCell ref="DD34:DK34"/>
    <mergeCell ref="DL34:DV34"/>
    <mergeCell ref="CD36:CQ36"/>
    <mergeCell ref="CR36:CY36"/>
    <mergeCell ref="CZ36:DC36"/>
    <mergeCell ref="DD36:DK36"/>
    <mergeCell ref="DL36:DV36"/>
    <mergeCell ref="DL35:DV35"/>
    <mergeCell ref="Z35:AC35"/>
    <mergeCell ref="AD35:AK35"/>
    <mergeCell ref="AL35:AO35"/>
    <mergeCell ref="AQ35:BF35"/>
    <mergeCell ref="CD34:CQ34"/>
    <mergeCell ref="CR34:CY34"/>
    <mergeCell ref="CD33:CQ33"/>
    <mergeCell ref="B33:Q33"/>
    <mergeCell ref="R33:Y33"/>
    <mergeCell ref="Z33:AC33"/>
    <mergeCell ref="AD33:AK33"/>
    <mergeCell ref="AL33:AO33"/>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DW27:EC27"/>
    <mergeCell ref="DW26:EC26"/>
    <mergeCell ref="B27:Q27"/>
    <mergeCell ref="R27:Y27"/>
    <mergeCell ref="Z27:AC27"/>
    <mergeCell ref="AD27:AK27"/>
    <mergeCell ref="AL27:AO27"/>
    <mergeCell ref="AP27:BF27"/>
    <mergeCell ref="BG27:BN27"/>
    <mergeCell ref="CD25:CQ25"/>
    <mergeCell ref="CR25:CY25"/>
    <mergeCell ref="CZ25:DC25"/>
    <mergeCell ref="DD25:DK25"/>
    <mergeCell ref="CD27:CQ27"/>
    <mergeCell ref="CR27:CY27"/>
    <mergeCell ref="CZ27:DC27"/>
    <mergeCell ref="DD27:DK27"/>
    <mergeCell ref="DD26:DK26"/>
    <mergeCell ref="CD24:CQ24"/>
    <mergeCell ref="CR24:CY24"/>
    <mergeCell ref="CZ24:DC24"/>
    <mergeCell ref="B24:Q24"/>
    <mergeCell ref="R24:Y24"/>
    <mergeCell ref="Z24:AC24"/>
    <mergeCell ref="AD24:AK24"/>
    <mergeCell ref="AL24:AO24"/>
    <mergeCell ref="DL24:DV24"/>
    <mergeCell ref="DW24:EC24"/>
    <mergeCell ref="B25:Q25"/>
    <mergeCell ref="R25:Y25"/>
    <mergeCell ref="Z25:AC25"/>
    <mergeCell ref="AD25:AK25"/>
    <mergeCell ref="AL25:AO25"/>
    <mergeCell ref="AP25:BF25"/>
    <mergeCell ref="BG25:BN25"/>
    <mergeCell ref="BG24:BN24"/>
    <mergeCell ref="BG22:BN22"/>
    <mergeCell ref="BO22:BR22"/>
    <mergeCell ref="BS22:CB22"/>
    <mergeCell ref="BG26:BN26"/>
    <mergeCell ref="BO26:BR26"/>
    <mergeCell ref="BO25:BR25"/>
    <mergeCell ref="BO24:BR24"/>
    <mergeCell ref="BS24:CB24"/>
    <mergeCell ref="BS25:CB25"/>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S23:CB23"/>
    <mergeCell ref="DD24:DK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C52" zoomScale="70" zoomScaleNormal="70" zoomScaleSheetLayoutView="70" workbookViewId="0">
      <selection activeCell="AP76" sqref="AP76:AT76"/>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4" t="s">
        <v>386</v>
      </c>
      <c r="DH5" s="795"/>
      <c r="DI5" s="795"/>
      <c r="DJ5" s="795"/>
      <c r="DK5" s="796"/>
      <c r="DL5" s="794" t="s">
        <v>387</v>
      </c>
      <c r="DM5" s="795"/>
      <c r="DN5" s="795"/>
      <c r="DO5" s="795"/>
      <c r="DP5" s="796"/>
      <c r="DQ5" s="761" t="s">
        <v>388</v>
      </c>
      <c r="DR5" s="762"/>
      <c r="DS5" s="762"/>
      <c r="DT5" s="762"/>
      <c r="DU5" s="763"/>
      <c r="DV5" s="761" t="s">
        <v>379</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7"/>
      <c r="DH6" s="798"/>
      <c r="DI6" s="798"/>
      <c r="DJ6" s="798"/>
      <c r="DK6" s="799"/>
      <c r="DL6" s="797"/>
      <c r="DM6" s="798"/>
      <c r="DN6" s="798"/>
      <c r="DO6" s="798"/>
      <c r="DP6" s="799"/>
      <c r="DQ6" s="764"/>
      <c r="DR6" s="765"/>
      <c r="DS6" s="765"/>
      <c r="DT6" s="765"/>
      <c r="DU6" s="766"/>
      <c r="DV6" s="764"/>
      <c r="DW6" s="765"/>
      <c r="DX6" s="765"/>
      <c r="DY6" s="765"/>
      <c r="DZ6" s="770"/>
      <c r="EA6" s="230"/>
    </row>
    <row r="7" spans="1:131" s="231" customFormat="1" ht="26.25" customHeight="1" thickTop="1">
      <c r="A7" s="232">
        <v>1</v>
      </c>
      <c r="B7" s="780" t="s">
        <v>389</v>
      </c>
      <c r="C7" s="781"/>
      <c r="D7" s="781"/>
      <c r="E7" s="781"/>
      <c r="F7" s="781"/>
      <c r="G7" s="781"/>
      <c r="H7" s="781"/>
      <c r="I7" s="781"/>
      <c r="J7" s="781"/>
      <c r="K7" s="781"/>
      <c r="L7" s="781"/>
      <c r="M7" s="781"/>
      <c r="N7" s="781"/>
      <c r="O7" s="781"/>
      <c r="P7" s="782"/>
      <c r="Q7" s="783">
        <v>75888</v>
      </c>
      <c r="R7" s="784"/>
      <c r="S7" s="784"/>
      <c r="T7" s="784"/>
      <c r="U7" s="784"/>
      <c r="V7" s="784">
        <v>71892</v>
      </c>
      <c r="W7" s="784"/>
      <c r="X7" s="784"/>
      <c r="Y7" s="784"/>
      <c r="Z7" s="784"/>
      <c r="AA7" s="784">
        <v>3996</v>
      </c>
      <c r="AB7" s="784"/>
      <c r="AC7" s="784"/>
      <c r="AD7" s="784"/>
      <c r="AE7" s="785"/>
      <c r="AF7" s="786">
        <v>3137</v>
      </c>
      <c r="AG7" s="787"/>
      <c r="AH7" s="787"/>
      <c r="AI7" s="787"/>
      <c r="AJ7" s="788"/>
      <c r="AK7" s="789">
        <v>3359</v>
      </c>
      <c r="AL7" s="790"/>
      <c r="AM7" s="790"/>
      <c r="AN7" s="790"/>
      <c r="AO7" s="790"/>
      <c r="AP7" s="790">
        <v>51601</v>
      </c>
      <c r="AQ7" s="790"/>
      <c r="AR7" s="790"/>
      <c r="AS7" s="790"/>
      <c r="AT7" s="790"/>
      <c r="AU7" s="791"/>
      <c r="AV7" s="791"/>
      <c r="AW7" s="791"/>
      <c r="AX7" s="791"/>
      <c r="AY7" s="792"/>
      <c r="AZ7" s="228"/>
      <c r="BA7" s="228"/>
      <c r="BB7" s="228"/>
      <c r="BC7" s="228"/>
      <c r="BD7" s="228"/>
      <c r="BE7" s="229"/>
      <c r="BF7" s="229"/>
      <c r="BG7" s="229"/>
      <c r="BH7" s="229"/>
      <c r="BI7" s="229"/>
      <c r="BJ7" s="229"/>
      <c r="BK7" s="229"/>
      <c r="BL7" s="229"/>
      <c r="BM7" s="229"/>
      <c r="BN7" s="229"/>
      <c r="BO7" s="229"/>
      <c r="BP7" s="229"/>
      <c r="BQ7" s="232">
        <v>1</v>
      </c>
      <c r="BR7" s="233" t="s">
        <v>586</v>
      </c>
      <c r="BS7" s="774" t="s">
        <v>583</v>
      </c>
      <c r="BT7" s="775"/>
      <c r="BU7" s="775"/>
      <c r="BV7" s="775"/>
      <c r="BW7" s="775"/>
      <c r="BX7" s="775"/>
      <c r="BY7" s="775"/>
      <c r="BZ7" s="775"/>
      <c r="CA7" s="775"/>
      <c r="CB7" s="775"/>
      <c r="CC7" s="775"/>
      <c r="CD7" s="775"/>
      <c r="CE7" s="775"/>
      <c r="CF7" s="775"/>
      <c r="CG7" s="793"/>
      <c r="CH7" s="771">
        <v>-23</v>
      </c>
      <c r="CI7" s="772"/>
      <c r="CJ7" s="772"/>
      <c r="CK7" s="772"/>
      <c r="CL7" s="773"/>
      <c r="CM7" s="771">
        <v>479</v>
      </c>
      <c r="CN7" s="772"/>
      <c r="CO7" s="772"/>
      <c r="CP7" s="772"/>
      <c r="CQ7" s="773"/>
      <c r="CR7" s="771">
        <v>10</v>
      </c>
      <c r="CS7" s="772"/>
      <c r="CT7" s="772"/>
      <c r="CU7" s="772"/>
      <c r="CV7" s="773"/>
      <c r="CW7" s="777" t="s">
        <v>515</v>
      </c>
      <c r="CX7" s="778"/>
      <c r="CY7" s="778"/>
      <c r="CZ7" s="778"/>
      <c r="DA7" s="779"/>
      <c r="DB7" s="771" t="s">
        <v>598</v>
      </c>
      <c r="DC7" s="772"/>
      <c r="DD7" s="772"/>
      <c r="DE7" s="772"/>
      <c r="DF7" s="773"/>
      <c r="DG7" s="771" t="s">
        <v>598</v>
      </c>
      <c r="DH7" s="772"/>
      <c r="DI7" s="772"/>
      <c r="DJ7" s="772"/>
      <c r="DK7" s="773"/>
      <c r="DL7" s="771" t="s">
        <v>598</v>
      </c>
      <c r="DM7" s="772"/>
      <c r="DN7" s="772"/>
      <c r="DO7" s="772"/>
      <c r="DP7" s="773"/>
      <c r="DQ7" s="771" t="s">
        <v>598</v>
      </c>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800"/>
      <c r="AL8" s="801"/>
      <c r="AM8" s="801"/>
      <c r="AN8" s="801"/>
      <c r="AO8" s="801"/>
      <c r="AP8" s="801"/>
      <c r="AQ8" s="801"/>
      <c r="AR8" s="801"/>
      <c r="AS8" s="801"/>
      <c r="AT8" s="801"/>
      <c r="AU8" s="802"/>
      <c r="AV8" s="802"/>
      <c r="AW8" s="802"/>
      <c r="AX8" s="802"/>
      <c r="AY8" s="803"/>
      <c r="AZ8" s="228"/>
      <c r="BA8" s="228"/>
      <c r="BB8" s="228"/>
      <c r="BC8" s="228"/>
      <c r="BD8" s="228"/>
      <c r="BE8" s="229"/>
      <c r="BF8" s="229"/>
      <c r="BG8" s="229"/>
      <c r="BH8" s="229"/>
      <c r="BI8" s="229"/>
      <c r="BJ8" s="229"/>
      <c r="BK8" s="229"/>
      <c r="BL8" s="229"/>
      <c r="BM8" s="229"/>
      <c r="BN8" s="229"/>
      <c r="BO8" s="229"/>
      <c r="BP8" s="229"/>
      <c r="BQ8" s="234">
        <v>2</v>
      </c>
      <c r="BR8" s="235"/>
      <c r="BS8" s="804" t="s">
        <v>584</v>
      </c>
      <c r="BT8" s="805"/>
      <c r="BU8" s="805"/>
      <c r="BV8" s="805"/>
      <c r="BW8" s="805"/>
      <c r="BX8" s="805"/>
      <c r="BY8" s="805"/>
      <c r="BZ8" s="805"/>
      <c r="CA8" s="805"/>
      <c r="CB8" s="805"/>
      <c r="CC8" s="805"/>
      <c r="CD8" s="805"/>
      <c r="CE8" s="805"/>
      <c r="CF8" s="805"/>
      <c r="CG8" s="806"/>
      <c r="CH8" s="777">
        <v>5</v>
      </c>
      <c r="CI8" s="778"/>
      <c r="CJ8" s="778"/>
      <c r="CK8" s="778"/>
      <c r="CL8" s="779"/>
      <c r="CM8" s="777">
        <v>38</v>
      </c>
      <c r="CN8" s="778"/>
      <c r="CO8" s="778"/>
      <c r="CP8" s="778"/>
      <c r="CQ8" s="779"/>
      <c r="CR8" s="777">
        <v>50</v>
      </c>
      <c r="CS8" s="778"/>
      <c r="CT8" s="778"/>
      <c r="CU8" s="778"/>
      <c r="CV8" s="779"/>
      <c r="CW8" s="777">
        <v>53</v>
      </c>
      <c r="CX8" s="778"/>
      <c r="CY8" s="778"/>
      <c r="CZ8" s="778"/>
      <c r="DA8" s="779"/>
      <c r="DB8" s="777" t="s">
        <v>515</v>
      </c>
      <c r="DC8" s="778"/>
      <c r="DD8" s="778"/>
      <c r="DE8" s="778"/>
      <c r="DF8" s="779"/>
      <c r="DG8" s="777" t="s">
        <v>515</v>
      </c>
      <c r="DH8" s="778"/>
      <c r="DI8" s="778"/>
      <c r="DJ8" s="778"/>
      <c r="DK8" s="779"/>
      <c r="DL8" s="777" t="s">
        <v>515</v>
      </c>
      <c r="DM8" s="778"/>
      <c r="DN8" s="778"/>
      <c r="DO8" s="778"/>
      <c r="DP8" s="779"/>
      <c r="DQ8" s="777" t="s">
        <v>515</v>
      </c>
      <c r="DR8" s="778"/>
      <c r="DS8" s="778"/>
      <c r="DT8" s="778"/>
      <c r="DU8" s="779"/>
      <c r="DV8" s="804"/>
      <c r="DW8" s="805"/>
      <c r="DX8" s="805"/>
      <c r="DY8" s="805"/>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800"/>
      <c r="AL9" s="801"/>
      <c r="AM9" s="801"/>
      <c r="AN9" s="801"/>
      <c r="AO9" s="801"/>
      <c r="AP9" s="801"/>
      <c r="AQ9" s="801"/>
      <c r="AR9" s="801"/>
      <c r="AS9" s="801"/>
      <c r="AT9" s="801"/>
      <c r="AU9" s="802"/>
      <c r="AV9" s="802"/>
      <c r="AW9" s="802"/>
      <c r="AX9" s="802"/>
      <c r="AY9" s="803"/>
      <c r="AZ9" s="228"/>
      <c r="BA9" s="228"/>
      <c r="BB9" s="228"/>
      <c r="BC9" s="228"/>
      <c r="BD9" s="228"/>
      <c r="BE9" s="229"/>
      <c r="BF9" s="229"/>
      <c r="BG9" s="229"/>
      <c r="BH9" s="229"/>
      <c r="BI9" s="229"/>
      <c r="BJ9" s="229"/>
      <c r="BK9" s="229"/>
      <c r="BL9" s="229"/>
      <c r="BM9" s="229"/>
      <c r="BN9" s="229"/>
      <c r="BO9" s="229"/>
      <c r="BP9" s="229"/>
      <c r="BQ9" s="234">
        <v>3</v>
      </c>
      <c r="BR9" s="235"/>
      <c r="BS9" s="804" t="s">
        <v>585</v>
      </c>
      <c r="BT9" s="805"/>
      <c r="BU9" s="805"/>
      <c r="BV9" s="805"/>
      <c r="BW9" s="805"/>
      <c r="BX9" s="805"/>
      <c r="BY9" s="805"/>
      <c r="BZ9" s="805"/>
      <c r="CA9" s="805"/>
      <c r="CB9" s="805"/>
      <c r="CC9" s="805"/>
      <c r="CD9" s="805"/>
      <c r="CE9" s="805"/>
      <c r="CF9" s="805"/>
      <c r="CG9" s="806"/>
      <c r="CH9" s="777">
        <v>-18</v>
      </c>
      <c r="CI9" s="778"/>
      <c r="CJ9" s="778"/>
      <c r="CK9" s="778"/>
      <c r="CL9" s="779"/>
      <c r="CM9" s="777">
        <v>86</v>
      </c>
      <c r="CN9" s="778"/>
      <c r="CO9" s="778"/>
      <c r="CP9" s="778"/>
      <c r="CQ9" s="779"/>
      <c r="CR9" s="777">
        <v>118</v>
      </c>
      <c r="CS9" s="778"/>
      <c r="CT9" s="778"/>
      <c r="CU9" s="778"/>
      <c r="CV9" s="779"/>
      <c r="CW9" s="777" t="s">
        <v>515</v>
      </c>
      <c r="CX9" s="778"/>
      <c r="CY9" s="778"/>
      <c r="CZ9" s="778"/>
      <c r="DA9" s="779"/>
      <c r="DB9" s="777" t="s">
        <v>515</v>
      </c>
      <c r="DC9" s="778"/>
      <c r="DD9" s="778"/>
      <c r="DE9" s="778"/>
      <c r="DF9" s="779"/>
      <c r="DG9" s="777" t="s">
        <v>515</v>
      </c>
      <c r="DH9" s="778"/>
      <c r="DI9" s="778"/>
      <c r="DJ9" s="778"/>
      <c r="DK9" s="779"/>
      <c r="DL9" s="777" t="s">
        <v>515</v>
      </c>
      <c r="DM9" s="778"/>
      <c r="DN9" s="778"/>
      <c r="DO9" s="778"/>
      <c r="DP9" s="779"/>
      <c r="DQ9" s="777" t="s">
        <v>515</v>
      </c>
      <c r="DR9" s="778"/>
      <c r="DS9" s="778"/>
      <c r="DT9" s="778"/>
      <c r="DU9" s="779"/>
      <c r="DV9" s="804"/>
      <c r="DW9" s="805"/>
      <c r="DX9" s="805"/>
      <c r="DY9" s="805"/>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800"/>
      <c r="AL10" s="801"/>
      <c r="AM10" s="801"/>
      <c r="AN10" s="801"/>
      <c r="AO10" s="801"/>
      <c r="AP10" s="801"/>
      <c r="AQ10" s="801"/>
      <c r="AR10" s="801"/>
      <c r="AS10" s="801"/>
      <c r="AT10" s="801"/>
      <c r="AU10" s="802"/>
      <c r="AV10" s="802"/>
      <c r="AW10" s="802"/>
      <c r="AX10" s="802"/>
      <c r="AY10" s="803"/>
      <c r="AZ10" s="228"/>
      <c r="BA10" s="228"/>
      <c r="BB10" s="228"/>
      <c r="BC10" s="228"/>
      <c r="BD10" s="228"/>
      <c r="BE10" s="229"/>
      <c r="BF10" s="229"/>
      <c r="BG10" s="229"/>
      <c r="BH10" s="229"/>
      <c r="BI10" s="229"/>
      <c r="BJ10" s="229"/>
      <c r="BK10" s="229"/>
      <c r="BL10" s="229"/>
      <c r="BM10" s="229"/>
      <c r="BN10" s="229"/>
      <c r="BO10" s="229"/>
      <c r="BP10" s="229"/>
      <c r="BQ10" s="234">
        <v>4</v>
      </c>
      <c r="BR10" s="235"/>
      <c r="BS10" s="804"/>
      <c r="BT10" s="805"/>
      <c r="BU10" s="805"/>
      <c r="BV10" s="805"/>
      <c r="BW10" s="805"/>
      <c r="BX10" s="805"/>
      <c r="BY10" s="805"/>
      <c r="BZ10" s="805"/>
      <c r="CA10" s="805"/>
      <c r="CB10" s="805"/>
      <c r="CC10" s="805"/>
      <c r="CD10" s="805"/>
      <c r="CE10" s="805"/>
      <c r="CF10" s="805"/>
      <c r="CG10" s="80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804"/>
      <c r="DW10" s="805"/>
      <c r="DX10" s="805"/>
      <c r="DY10" s="805"/>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800"/>
      <c r="AL11" s="801"/>
      <c r="AM11" s="801"/>
      <c r="AN11" s="801"/>
      <c r="AO11" s="801"/>
      <c r="AP11" s="801"/>
      <c r="AQ11" s="801"/>
      <c r="AR11" s="801"/>
      <c r="AS11" s="801"/>
      <c r="AT11" s="801"/>
      <c r="AU11" s="802"/>
      <c r="AV11" s="802"/>
      <c r="AW11" s="802"/>
      <c r="AX11" s="802"/>
      <c r="AY11" s="803"/>
      <c r="AZ11" s="228"/>
      <c r="BA11" s="228"/>
      <c r="BB11" s="228"/>
      <c r="BC11" s="228"/>
      <c r="BD11" s="228"/>
      <c r="BE11" s="229"/>
      <c r="BF11" s="229"/>
      <c r="BG11" s="229"/>
      <c r="BH11" s="229"/>
      <c r="BI11" s="229"/>
      <c r="BJ11" s="229"/>
      <c r="BK11" s="229"/>
      <c r="BL11" s="229"/>
      <c r="BM11" s="229"/>
      <c r="BN11" s="229"/>
      <c r="BO11" s="229"/>
      <c r="BP11" s="229"/>
      <c r="BQ11" s="234">
        <v>5</v>
      </c>
      <c r="BR11" s="235"/>
      <c r="BS11" s="804"/>
      <c r="BT11" s="805"/>
      <c r="BU11" s="805"/>
      <c r="BV11" s="805"/>
      <c r="BW11" s="805"/>
      <c r="BX11" s="805"/>
      <c r="BY11" s="805"/>
      <c r="BZ11" s="805"/>
      <c r="CA11" s="805"/>
      <c r="CB11" s="805"/>
      <c r="CC11" s="805"/>
      <c r="CD11" s="805"/>
      <c r="CE11" s="805"/>
      <c r="CF11" s="805"/>
      <c r="CG11" s="80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804"/>
      <c r="DW11" s="805"/>
      <c r="DX11" s="805"/>
      <c r="DY11" s="805"/>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800"/>
      <c r="AL12" s="801"/>
      <c r="AM12" s="801"/>
      <c r="AN12" s="801"/>
      <c r="AO12" s="801"/>
      <c r="AP12" s="801"/>
      <c r="AQ12" s="801"/>
      <c r="AR12" s="801"/>
      <c r="AS12" s="801"/>
      <c r="AT12" s="801"/>
      <c r="AU12" s="802"/>
      <c r="AV12" s="802"/>
      <c r="AW12" s="802"/>
      <c r="AX12" s="802"/>
      <c r="AY12" s="803"/>
      <c r="AZ12" s="228"/>
      <c r="BA12" s="228"/>
      <c r="BB12" s="228"/>
      <c r="BC12" s="228"/>
      <c r="BD12" s="228"/>
      <c r="BE12" s="229"/>
      <c r="BF12" s="229"/>
      <c r="BG12" s="229"/>
      <c r="BH12" s="229"/>
      <c r="BI12" s="229"/>
      <c r="BJ12" s="229"/>
      <c r="BK12" s="229"/>
      <c r="BL12" s="229"/>
      <c r="BM12" s="229"/>
      <c r="BN12" s="229"/>
      <c r="BO12" s="229"/>
      <c r="BP12" s="229"/>
      <c r="BQ12" s="234">
        <v>6</v>
      </c>
      <c r="BR12" s="235"/>
      <c r="BS12" s="804"/>
      <c r="BT12" s="805"/>
      <c r="BU12" s="805"/>
      <c r="BV12" s="805"/>
      <c r="BW12" s="805"/>
      <c r="BX12" s="805"/>
      <c r="BY12" s="805"/>
      <c r="BZ12" s="805"/>
      <c r="CA12" s="805"/>
      <c r="CB12" s="805"/>
      <c r="CC12" s="805"/>
      <c r="CD12" s="805"/>
      <c r="CE12" s="805"/>
      <c r="CF12" s="805"/>
      <c r="CG12" s="80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804"/>
      <c r="DW12" s="805"/>
      <c r="DX12" s="805"/>
      <c r="DY12" s="805"/>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800"/>
      <c r="AL13" s="801"/>
      <c r="AM13" s="801"/>
      <c r="AN13" s="801"/>
      <c r="AO13" s="801"/>
      <c r="AP13" s="801"/>
      <c r="AQ13" s="801"/>
      <c r="AR13" s="801"/>
      <c r="AS13" s="801"/>
      <c r="AT13" s="801"/>
      <c r="AU13" s="802"/>
      <c r="AV13" s="802"/>
      <c r="AW13" s="802"/>
      <c r="AX13" s="802"/>
      <c r="AY13" s="803"/>
      <c r="AZ13" s="228"/>
      <c r="BA13" s="228"/>
      <c r="BB13" s="228"/>
      <c r="BC13" s="228"/>
      <c r="BD13" s="228"/>
      <c r="BE13" s="229"/>
      <c r="BF13" s="229"/>
      <c r="BG13" s="229"/>
      <c r="BH13" s="229"/>
      <c r="BI13" s="229"/>
      <c r="BJ13" s="229"/>
      <c r="BK13" s="229"/>
      <c r="BL13" s="229"/>
      <c r="BM13" s="229"/>
      <c r="BN13" s="229"/>
      <c r="BO13" s="229"/>
      <c r="BP13" s="229"/>
      <c r="BQ13" s="234">
        <v>7</v>
      </c>
      <c r="BR13" s="235"/>
      <c r="BS13" s="804"/>
      <c r="BT13" s="805"/>
      <c r="BU13" s="805"/>
      <c r="BV13" s="805"/>
      <c r="BW13" s="805"/>
      <c r="BX13" s="805"/>
      <c r="BY13" s="805"/>
      <c r="BZ13" s="805"/>
      <c r="CA13" s="805"/>
      <c r="CB13" s="805"/>
      <c r="CC13" s="805"/>
      <c r="CD13" s="805"/>
      <c r="CE13" s="805"/>
      <c r="CF13" s="805"/>
      <c r="CG13" s="80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804"/>
      <c r="DW13" s="805"/>
      <c r="DX13" s="805"/>
      <c r="DY13" s="805"/>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800"/>
      <c r="AL14" s="801"/>
      <c r="AM14" s="801"/>
      <c r="AN14" s="801"/>
      <c r="AO14" s="801"/>
      <c r="AP14" s="801"/>
      <c r="AQ14" s="801"/>
      <c r="AR14" s="801"/>
      <c r="AS14" s="801"/>
      <c r="AT14" s="801"/>
      <c r="AU14" s="802"/>
      <c r="AV14" s="802"/>
      <c r="AW14" s="802"/>
      <c r="AX14" s="802"/>
      <c r="AY14" s="803"/>
      <c r="AZ14" s="228"/>
      <c r="BA14" s="228"/>
      <c r="BB14" s="228"/>
      <c r="BC14" s="228"/>
      <c r="BD14" s="228"/>
      <c r="BE14" s="229"/>
      <c r="BF14" s="229"/>
      <c r="BG14" s="229"/>
      <c r="BH14" s="229"/>
      <c r="BI14" s="229"/>
      <c r="BJ14" s="229"/>
      <c r="BK14" s="229"/>
      <c r="BL14" s="229"/>
      <c r="BM14" s="229"/>
      <c r="BN14" s="229"/>
      <c r="BO14" s="229"/>
      <c r="BP14" s="229"/>
      <c r="BQ14" s="234">
        <v>8</v>
      </c>
      <c r="BR14" s="235"/>
      <c r="BS14" s="804"/>
      <c r="BT14" s="805"/>
      <c r="BU14" s="805"/>
      <c r="BV14" s="805"/>
      <c r="BW14" s="805"/>
      <c r="BX14" s="805"/>
      <c r="BY14" s="805"/>
      <c r="BZ14" s="805"/>
      <c r="CA14" s="805"/>
      <c r="CB14" s="805"/>
      <c r="CC14" s="805"/>
      <c r="CD14" s="805"/>
      <c r="CE14" s="805"/>
      <c r="CF14" s="805"/>
      <c r="CG14" s="80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804"/>
      <c r="DW14" s="805"/>
      <c r="DX14" s="805"/>
      <c r="DY14" s="805"/>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800"/>
      <c r="AL15" s="801"/>
      <c r="AM15" s="801"/>
      <c r="AN15" s="801"/>
      <c r="AO15" s="801"/>
      <c r="AP15" s="801"/>
      <c r="AQ15" s="801"/>
      <c r="AR15" s="801"/>
      <c r="AS15" s="801"/>
      <c r="AT15" s="801"/>
      <c r="AU15" s="802"/>
      <c r="AV15" s="802"/>
      <c r="AW15" s="802"/>
      <c r="AX15" s="802"/>
      <c r="AY15" s="803"/>
      <c r="AZ15" s="228"/>
      <c r="BA15" s="228"/>
      <c r="BB15" s="228"/>
      <c r="BC15" s="228"/>
      <c r="BD15" s="228"/>
      <c r="BE15" s="229"/>
      <c r="BF15" s="229"/>
      <c r="BG15" s="229"/>
      <c r="BH15" s="229"/>
      <c r="BI15" s="229"/>
      <c r="BJ15" s="229"/>
      <c r="BK15" s="229"/>
      <c r="BL15" s="229"/>
      <c r="BM15" s="229"/>
      <c r="BN15" s="229"/>
      <c r="BO15" s="229"/>
      <c r="BP15" s="229"/>
      <c r="BQ15" s="234">
        <v>9</v>
      </c>
      <c r="BR15" s="235"/>
      <c r="BS15" s="804"/>
      <c r="BT15" s="805"/>
      <c r="BU15" s="805"/>
      <c r="BV15" s="805"/>
      <c r="BW15" s="805"/>
      <c r="BX15" s="805"/>
      <c r="BY15" s="805"/>
      <c r="BZ15" s="805"/>
      <c r="CA15" s="805"/>
      <c r="CB15" s="805"/>
      <c r="CC15" s="805"/>
      <c r="CD15" s="805"/>
      <c r="CE15" s="805"/>
      <c r="CF15" s="805"/>
      <c r="CG15" s="80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804"/>
      <c r="DW15" s="805"/>
      <c r="DX15" s="805"/>
      <c r="DY15" s="805"/>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800"/>
      <c r="AL16" s="801"/>
      <c r="AM16" s="801"/>
      <c r="AN16" s="801"/>
      <c r="AO16" s="801"/>
      <c r="AP16" s="801"/>
      <c r="AQ16" s="801"/>
      <c r="AR16" s="801"/>
      <c r="AS16" s="801"/>
      <c r="AT16" s="801"/>
      <c r="AU16" s="802"/>
      <c r="AV16" s="802"/>
      <c r="AW16" s="802"/>
      <c r="AX16" s="802"/>
      <c r="AY16" s="803"/>
      <c r="AZ16" s="228"/>
      <c r="BA16" s="228"/>
      <c r="BB16" s="228"/>
      <c r="BC16" s="228"/>
      <c r="BD16" s="228"/>
      <c r="BE16" s="229"/>
      <c r="BF16" s="229"/>
      <c r="BG16" s="229"/>
      <c r="BH16" s="229"/>
      <c r="BI16" s="229"/>
      <c r="BJ16" s="229"/>
      <c r="BK16" s="229"/>
      <c r="BL16" s="229"/>
      <c r="BM16" s="229"/>
      <c r="BN16" s="229"/>
      <c r="BO16" s="229"/>
      <c r="BP16" s="229"/>
      <c r="BQ16" s="234">
        <v>10</v>
      </c>
      <c r="BR16" s="235"/>
      <c r="BS16" s="804"/>
      <c r="BT16" s="805"/>
      <c r="BU16" s="805"/>
      <c r="BV16" s="805"/>
      <c r="BW16" s="805"/>
      <c r="BX16" s="805"/>
      <c r="BY16" s="805"/>
      <c r="BZ16" s="805"/>
      <c r="CA16" s="805"/>
      <c r="CB16" s="805"/>
      <c r="CC16" s="805"/>
      <c r="CD16" s="805"/>
      <c r="CE16" s="805"/>
      <c r="CF16" s="805"/>
      <c r="CG16" s="80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804"/>
      <c r="DW16" s="805"/>
      <c r="DX16" s="805"/>
      <c r="DY16" s="805"/>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800"/>
      <c r="AL17" s="801"/>
      <c r="AM17" s="801"/>
      <c r="AN17" s="801"/>
      <c r="AO17" s="801"/>
      <c r="AP17" s="801"/>
      <c r="AQ17" s="801"/>
      <c r="AR17" s="801"/>
      <c r="AS17" s="801"/>
      <c r="AT17" s="801"/>
      <c r="AU17" s="802"/>
      <c r="AV17" s="802"/>
      <c r="AW17" s="802"/>
      <c r="AX17" s="802"/>
      <c r="AY17" s="803"/>
      <c r="AZ17" s="228"/>
      <c r="BA17" s="228"/>
      <c r="BB17" s="228"/>
      <c r="BC17" s="228"/>
      <c r="BD17" s="228"/>
      <c r="BE17" s="229"/>
      <c r="BF17" s="229"/>
      <c r="BG17" s="229"/>
      <c r="BH17" s="229"/>
      <c r="BI17" s="229"/>
      <c r="BJ17" s="229"/>
      <c r="BK17" s="229"/>
      <c r="BL17" s="229"/>
      <c r="BM17" s="229"/>
      <c r="BN17" s="229"/>
      <c r="BO17" s="229"/>
      <c r="BP17" s="229"/>
      <c r="BQ17" s="234">
        <v>11</v>
      </c>
      <c r="BR17" s="235"/>
      <c r="BS17" s="804"/>
      <c r="BT17" s="805"/>
      <c r="BU17" s="805"/>
      <c r="BV17" s="805"/>
      <c r="BW17" s="805"/>
      <c r="BX17" s="805"/>
      <c r="BY17" s="805"/>
      <c r="BZ17" s="805"/>
      <c r="CA17" s="805"/>
      <c r="CB17" s="805"/>
      <c r="CC17" s="805"/>
      <c r="CD17" s="805"/>
      <c r="CE17" s="805"/>
      <c r="CF17" s="805"/>
      <c r="CG17" s="80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804"/>
      <c r="DW17" s="805"/>
      <c r="DX17" s="805"/>
      <c r="DY17" s="805"/>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800"/>
      <c r="AL18" s="801"/>
      <c r="AM18" s="801"/>
      <c r="AN18" s="801"/>
      <c r="AO18" s="801"/>
      <c r="AP18" s="801"/>
      <c r="AQ18" s="801"/>
      <c r="AR18" s="801"/>
      <c r="AS18" s="801"/>
      <c r="AT18" s="801"/>
      <c r="AU18" s="802"/>
      <c r="AV18" s="802"/>
      <c r="AW18" s="802"/>
      <c r="AX18" s="802"/>
      <c r="AY18" s="803"/>
      <c r="AZ18" s="228"/>
      <c r="BA18" s="228"/>
      <c r="BB18" s="228"/>
      <c r="BC18" s="228"/>
      <c r="BD18" s="228"/>
      <c r="BE18" s="229"/>
      <c r="BF18" s="229"/>
      <c r="BG18" s="229"/>
      <c r="BH18" s="229"/>
      <c r="BI18" s="229"/>
      <c r="BJ18" s="229"/>
      <c r="BK18" s="229"/>
      <c r="BL18" s="229"/>
      <c r="BM18" s="229"/>
      <c r="BN18" s="229"/>
      <c r="BO18" s="229"/>
      <c r="BP18" s="229"/>
      <c r="BQ18" s="234">
        <v>12</v>
      </c>
      <c r="BR18" s="235"/>
      <c r="BS18" s="804"/>
      <c r="BT18" s="805"/>
      <c r="BU18" s="805"/>
      <c r="BV18" s="805"/>
      <c r="BW18" s="805"/>
      <c r="BX18" s="805"/>
      <c r="BY18" s="805"/>
      <c r="BZ18" s="805"/>
      <c r="CA18" s="805"/>
      <c r="CB18" s="805"/>
      <c r="CC18" s="805"/>
      <c r="CD18" s="805"/>
      <c r="CE18" s="805"/>
      <c r="CF18" s="805"/>
      <c r="CG18" s="80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804"/>
      <c r="DW18" s="805"/>
      <c r="DX18" s="805"/>
      <c r="DY18" s="805"/>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800"/>
      <c r="AL19" s="801"/>
      <c r="AM19" s="801"/>
      <c r="AN19" s="801"/>
      <c r="AO19" s="801"/>
      <c r="AP19" s="801"/>
      <c r="AQ19" s="801"/>
      <c r="AR19" s="801"/>
      <c r="AS19" s="801"/>
      <c r="AT19" s="801"/>
      <c r="AU19" s="802"/>
      <c r="AV19" s="802"/>
      <c r="AW19" s="802"/>
      <c r="AX19" s="802"/>
      <c r="AY19" s="803"/>
      <c r="AZ19" s="228"/>
      <c r="BA19" s="228"/>
      <c r="BB19" s="228"/>
      <c r="BC19" s="228"/>
      <c r="BD19" s="228"/>
      <c r="BE19" s="229"/>
      <c r="BF19" s="229"/>
      <c r="BG19" s="229"/>
      <c r="BH19" s="229"/>
      <c r="BI19" s="229"/>
      <c r="BJ19" s="229"/>
      <c r="BK19" s="229"/>
      <c r="BL19" s="229"/>
      <c r="BM19" s="229"/>
      <c r="BN19" s="229"/>
      <c r="BO19" s="229"/>
      <c r="BP19" s="229"/>
      <c r="BQ19" s="234">
        <v>13</v>
      </c>
      <c r="BR19" s="235"/>
      <c r="BS19" s="804"/>
      <c r="BT19" s="805"/>
      <c r="BU19" s="805"/>
      <c r="BV19" s="805"/>
      <c r="BW19" s="805"/>
      <c r="BX19" s="805"/>
      <c r="BY19" s="805"/>
      <c r="BZ19" s="805"/>
      <c r="CA19" s="805"/>
      <c r="CB19" s="805"/>
      <c r="CC19" s="805"/>
      <c r="CD19" s="805"/>
      <c r="CE19" s="805"/>
      <c r="CF19" s="805"/>
      <c r="CG19" s="80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804"/>
      <c r="DW19" s="805"/>
      <c r="DX19" s="805"/>
      <c r="DY19" s="805"/>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800"/>
      <c r="AL20" s="801"/>
      <c r="AM20" s="801"/>
      <c r="AN20" s="801"/>
      <c r="AO20" s="801"/>
      <c r="AP20" s="801"/>
      <c r="AQ20" s="801"/>
      <c r="AR20" s="801"/>
      <c r="AS20" s="801"/>
      <c r="AT20" s="801"/>
      <c r="AU20" s="802"/>
      <c r="AV20" s="802"/>
      <c r="AW20" s="802"/>
      <c r="AX20" s="802"/>
      <c r="AY20" s="803"/>
      <c r="AZ20" s="228"/>
      <c r="BA20" s="228"/>
      <c r="BB20" s="228"/>
      <c r="BC20" s="228"/>
      <c r="BD20" s="228"/>
      <c r="BE20" s="229"/>
      <c r="BF20" s="229"/>
      <c r="BG20" s="229"/>
      <c r="BH20" s="229"/>
      <c r="BI20" s="229"/>
      <c r="BJ20" s="229"/>
      <c r="BK20" s="229"/>
      <c r="BL20" s="229"/>
      <c r="BM20" s="229"/>
      <c r="BN20" s="229"/>
      <c r="BO20" s="229"/>
      <c r="BP20" s="229"/>
      <c r="BQ20" s="234">
        <v>14</v>
      </c>
      <c r="BR20" s="235"/>
      <c r="BS20" s="804"/>
      <c r="BT20" s="805"/>
      <c r="BU20" s="805"/>
      <c r="BV20" s="805"/>
      <c r="BW20" s="805"/>
      <c r="BX20" s="805"/>
      <c r="BY20" s="805"/>
      <c r="BZ20" s="805"/>
      <c r="CA20" s="805"/>
      <c r="CB20" s="805"/>
      <c r="CC20" s="805"/>
      <c r="CD20" s="805"/>
      <c r="CE20" s="805"/>
      <c r="CF20" s="805"/>
      <c r="CG20" s="80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804"/>
      <c r="DW20" s="805"/>
      <c r="DX20" s="805"/>
      <c r="DY20" s="805"/>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800"/>
      <c r="AL21" s="801"/>
      <c r="AM21" s="801"/>
      <c r="AN21" s="801"/>
      <c r="AO21" s="801"/>
      <c r="AP21" s="801"/>
      <c r="AQ21" s="801"/>
      <c r="AR21" s="801"/>
      <c r="AS21" s="801"/>
      <c r="AT21" s="801"/>
      <c r="AU21" s="802"/>
      <c r="AV21" s="802"/>
      <c r="AW21" s="802"/>
      <c r="AX21" s="802"/>
      <c r="AY21" s="803"/>
      <c r="AZ21" s="228"/>
      <c r="BA21" s="228"/>
      <c r="BB21" s="228"/>
      <c r="BC21" s="228"/>
      <c r="BD21" s="228"/>
      <c r="BE21" s="229"/>
      <c r="BF21" s="229"/>
      <c r="BG21" s="229"/>
      <c r="BH21" s="229"/>
      <c r="BI21" s="229"/>
      <c r="BJ21" s="229"/>
      <c r="BK21" s="229"/>
      <c r="BL21" s="229"/>
      <c r="BM21" s="229"/>
      <c r="BN21" s="229"/>
      <c r="BO21" s="229"/>
      <c r="BP21" s="229"/>
      <c r="BQ21" s="234">
        <v>15</v>
      </c>
      <c r="BR21" s="235"/>
      <c r="BS21" s="804"/>
      <c r="BT21" s="805"/>
      <c r="BU21" s="805"/>
      <c r="BV21" s="805"/>
      <c r="BW21" s="805"/>
      <c r="BX21" s="805"/>
      <c r="BY21" s="805"/>
      <c r="BZ21" s="805"/>
      <c r="CA21" s="805"/>
      <c r="CB21" s="805"/>
      <c r="CC21" s="805"/>
      <c r="CD21" s="805"/>
      <c r="CE21" s="805"/>
      <c r="CF21" s="805"/>
      <c r="CG21" s="80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804"/>
      <c r="DW21" s="805"/>
      <c r="DX21" s="805"/>
      <c r="DY21" s="805"/>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4"/>
      <c r="BT22" s="805"/>
      <c r="BU22" s="805"/>
      <c r="BV22" s="805"/>
      <c r="BW22" s="805"/>
      <c r="BX22" s="805"/>
      <c r="BY22" s="805"/>
      <c r="BZ22" s="805"/>
      <c r="CA22" s="805"/>
      <c r="CB22" s="805"/>
      <c r="CC22" s="805"/>
      <c r="CD22" s="805"/>
      <c r="CE22" s="805"/>
      <c r="CF22" s="805"/>
      <c r="CG22" s="80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804"/>
      <c r="DW22" s="805"/>
      <c r="DX22" s="805"/>
      <c r="DY22" s="805"/>
      <c r="DZ22" s="807"/>
      <c r="EA22" s="230"/>
    </row>
    <row r="23" spans="1:131" s="231" customFormat="1" ht="26.25" customHeight="1" thickBot="1">
      <c r="A23" s="236" t="s">
        <v>391</v>
      </c>
      <c r="B23" s="817" t="s">
        <v>392</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3137</v>
      </c>
      <c r="AG23" s="821"/>
      <c r="AH23" s="821"/>
      <c r="AI23" s="821"/>
      <c r="AJ23" s="824"/>
      <c r="AK23" s="825"/>
      <c r="AL23" s="826"/>
      <c r="AM23" s="826"/>
      <c r="AN23" s="826"/>
      <c r="AO23" s="826"/>
      <c r="AP23" s="821"/>
      <c r="AQ23" s="821"/>
      <c r="AR23" s="821"/>
      <c r="AS23" s="821"/>
      <c r="AT23" s="821"/>
      <c r="AU23" s="837"/>
      <c r="AV23" s="837"/>
      <c r="AW23" s="837"/>
      <c r="AX23" s="837"/>
      <c r="AY23" s="838"/>
      <c r="AZ23" s="839" t="s">
        <v>393</v>
      </c>
      <c r="BA23" s="840"/>
      <c r="BB23" s="840"/>
      <c r="BC23" s="840"/>
      <c r="BD23" s="841"/>
      <c r="BE23" s="229"/>
      <c r="BF23" s="229"/>
      <c r="BG23" s="229"/>
      <c r="BH23" s="229"/>
      <c r="BI23" s="229"/>
      <c r="BJ23" s="229"/>
      <c r="BK23" s="229"/>
      <c r="BL23" s="229"/>
      <c r="BM23" s="229"/>
      <c r="BN23" s="229"/>
      <c r="BO23" s="229"/>
      <c r="BP23" s="229"/>
      <c r="BQ23" s="234">
        <v>17</v>
      </c>
      <c r="BR23" s="235"/>
      <c r="BS23" s="804"/>
      <c r="BT23" s="805"/>
      <c r="BU23" s="805"/>
      <c r="BV23" s="805"/>
      <c r="BW23" s="805"/>
      <c r="BX23" s="805"/>
      <c r="BY23" s="805"/>
      <c r="BZ23" s="805"/>
      <c r="CA23" s="805"/>
      <c r="CB23" s="805"/>
      <c r="CC23" s="805"/>
      <c r="CD23" s="805"/>
      <c r="CE23" s="805"/>
      <c r="CF23" s="805"/>
      <c r="CG23" s="80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804"/>
      <c r="DW23" s="805"/>
      <c r="DX23" s="805"/>
      <c r="DY23" s="805"/>
      <c r="DZ23" s="807"/>
      <c r="EA23" s="230"/>
    </row>
    <row r="24" spans="1:131" s="231" customFormat="1" ht="26.25" customHeight="1">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4"/>
      <c r="BT24" s="805"/>
      <c r="BU24" s="805"/>
      <c r="BV24" s="805"/>
      <c r="BW24" s="805"/>
      <c r="BX24" s="805"/>
      <c r="BY24" s="805"/>
      <c r="BZ24" s="805"/>
      <c r="CA24" s="805"/>
      <c r="CB24" s="805"/>
      <c r="CC24" s="805"/>
      <c r="CD24" s="805"/>
      <c r="CE24" s="805"/>
      <c r="CF24" s="805"/>
      <c r="CG24" s="80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804"/>
      <c r="DW24" s="805"/>
      <c r="DX24" s="805"/>
      <c r="DY24" s="805"/>
      <c r="DZ24" s="807"/>
      <c r="EA24" s="230"/>
    </row>
    <row r="25" spans="1:131" ht="26.25" customHeight="1" thickBot="1">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4"/>
      <c r="BT25" s="805"/>
      <c r="BU25" s="805"/>
      <c r="BV25" s="805"/>
      <c r="BW25" s="805"/>
      <c r="BX25" s="805"/>
      <c r="BY25" s="805"/>
      <c r="BZ25" s="805"/>
      <c r="CA25" s="805"/>
      <c r="CB25" s="805"/>
      <c r="CC25" s="805"/>
      <c r="CD25" s="805"/>
      <c r="CE25" s="805"/>
      <c r="CF25" s="805"/>
      <c r="CG25" s="80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804"/>
      <c r="DW25" s="805"/>
      <c r="DX25" s="805"/>
      <c r="DY25" s="805"/>
      <c r="DZ25" s="807"/>
      <c r="EA25" s="226"/>
    </row>
    <row r="26" spans="1:131" ht="26.25" customHeight="1">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28"/>
      <c r="BK26" s="228"/>
      <c r="BL26" s="228"/>
      <c r="BM26" s="228"/>
      <c r="BN26" s="228"/>
      <c r="BO26" s="237"/>
      <c r="BP26" s="237"/>
      <c r="BQ26" s="234">
        <v>20</v>
      </c>
      <c r="BR26" s="235"/>
      <c r="BS26" s="804"/>
      <c r="BT26" s="805"/>
      <c r="BU26" s="805"/>
      <c r="BV26" s="805"/>
      <c r="BW26" s="805"/>
      <c r="BX26" s="805"/>
      <c r="BY26" s="805"/>
      <c r="BZ26" s="805"/>
      <c r="CA26" s="805"/>
      <c r="CB26" s="805"/>
      <c r="CC26" s="805"/>
      <c r="CD26" s="805"/>
      <c r="CE26" s="805"/>
      <c r="CF26" s="805"/>
      <c r="CG26" s="80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804"/>
      <c r="DW26" s="805"/>
      <c r="DX26" s="805"/>
      <c r="DY26" s="805"/>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4"/>
      <c r="BT27" s="805"/>
      <c r="BU27" s="805"/>
      <c r="BV27" s="805"/>
      <c r="BW27" s="805"/>
      <c r="BX27" s="805"/>
      <c r="BY27" s="805"/>
      <c r="BZ27" s="805"/>
      <c r="CA27" s="805"/>
      <c r="CB27" s="805"/>
      <c r="CC27" s="805"/>
      <c r="CD27" s="805"/>
      <c r="CE27" s="805"/>
      <c r="CF27" s="805"/>
      <c r="CG27" s="80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804"/>
      <c r="DW27" s="805"/>
      <c r="DX27" s="805"/>
      <c r="DY27" s="805"/>
      <c r="DZ27" s="807"/>
      <c r="EA27" s="226"/>
    </row>
    <row r="28" spans="1:131" ht="26.25" customHeight="1" thickTop="1">
      <c r="A28" s="238">
        <v>1</v>
      </c>
      <c r="B28" s="780" t="s">
        <v>404</v>
      </c>
      <c r="C28" s="781"/>
      <c r="D28" s="781"/>
      <c r="E28" s="781"/>
      <c r="F28" s="781"/>
      <c r="G28" s="781"/>
      <c r="H28" s="781"/>
      <c r="I28" s="781"/>
      <c r="J28" s="781"/>
      <c r="K28" s="781"/>
      <c r="L28" s="781"/>
      <c r="M28" s="781"/>
      <c r="N28" s="781"/>
      <c r="O28" s="781"/>
      <c r="P28" s="782"/>
      <c r="Q28" s="850">
        <v>14520</v>
      </c>
      <c r="R28" s="851"/>
      <c r="S28" s="851"/>
      <c r="T28" s="851"/>
      <c r="U28" s="851"/>
      <c r="V28" s="851">
        <v>14423</v>
      </c>
      <c r="W28" s="851"/>
      <c r="X28" s="851"/>
      <c r="Y28" s="851"/>
      <c r="Z28" s="851"/>
      <c r="AA28" s="851">
        <v>96</v>
      </c>
      <c r="AB28" s="851"/>
      <c r="AC28" s="851"/>
      <c r="AD28" s="851"/>
      <c r="AE28" s="852"/>
      <c r="AF28" s="853">
        <v>96</v>
      </c>
      <c r="AG28" s="851"/>
      <c r="AH28" s="851"/>
      <c r="AI28" s="851"/>
      <c r="AJ28" s="854"/>
      <c r="AK28" s="855">
        <v>1203</v>
      </c>
      <c r="AL28" s="856"/>
      <c r="AM28" s="856"/>
      <c r="AN28" s="856"/>
      <c r="AO28" s="856"/>
      <c r="AP28" s="856" t="s">
        <v>515</v>
      </c>
      <c r="AQ28" s="856"/>
      <c r="AR28" s="856"/>
      <c r="AS28" s="856"/>
      <c r="AT28" s="856"/>
      <c r="AU28" s="856" t="s">
        <v>515</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4"/>
      <c r="BT28" s="805"/>
      <c r="BU28" s="805"/>
      <c r="BV28" s="805"/>
      <c r="BW28" s="805"/>
      <c r="BX28" s="805"/>
      <c r="BY28" s="805"/>
      <c r="BZ28" s="805"/>
      <c r="CA28" s="805"/>
      <c r="CB28" s="805"/>
      <c r="CC28" s="805"/>
      <c r="CD28" s="805"/>
      <c r="CE28" s="805"/>
      <c r="CF28" s="805"/>
      <c r="CG28" s="80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804"/>
      <c r="DW28" s="805"/>
      <c r="DX28" s="805"/>
      <c r="DY28" s="805"/>
      <c r="DZ28" s="807"/>
      <c r="EA28" s="226"/>
    </row>
    <row r="29" spans="1:131" ht="26.25" customHeight="1">
      <c r="A29" s="238">
        <v>2</v>
      </c>
      <c r="B29" s="808" t="s">
        <v>405</v>
      </c>
      <c r="C29" s="809"/>
      <c r="D29" s="809"/>
      <c r="E29" s="809"/>
      <c r="F29" s="809"/>
      <c r="G29" s="809"/>
      <c r="H29" s="809"/>
      <c r="I29" s="809"/>
      <c r="J29" s="809"/>
      <c r="K29" s="809"/>
      <c r="L29" s="809"/>
      <c r="M29" s="809"/>
      <c r="N29" s="809"/>
      <c r="O29" s="809"/>
      <c r="P29" s="810"/>
      <c r="Q29" s="811">
        <v>11669</v>
      </c>
      <c r="R29" s="812"/>
      <c r="S29" s="812"/>
      <c r="T29" s="812"/>
      <c r="U29" s="812"/>
      <c r="V29" s="812">
        <v>11143</v>
      </c>
      <c r="W29" s="812"/>
      <c r="X29" s="812"/>
      <c r="Y29" s="812"/>
      <c r="Z29" s="812"/>
      <c r="AA29" s="812">
        <v>527</v>
      </c>
      <c r="AB29" s="812"/>
      <c r="AC29" s="812"/>
      <c r="AD29" s="812"/>
      <c r="AE29" s="813"/>
      <c r="AF29" s="814">
        <v>527</v>
      </c>
      <c r="AG29" s="815"/>
      <c r="AH29" s="815"/>
      <c r="AI29" s="815"/>
      <c r="AJ29" s="816"/>
      <c r="AK29" s="862">
        <v>1840</v>
      </c>
      <c r="AL29" s="858"/>
      <c r="AM29" s="858"/>
      <c r="AN29" s="858"/>
      <c r="AO29" s="858"/>
      <c r="AP29" s="858" t="s">
        <v>515</v>
      </c>
      <c r="AQ29" s="858"/>
      <c r="AR29" s="858"/>
      <c r="AS29" s="858"/>
      <c r="AT29" s="858"/>
      <c r="AU29" s="858" t="s">
        <v>515</v>
      </c>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4"/>
      <c r="BT29" s="805"/>
      <c r="BU29" s="805"/>
      <c r="BV29" s="805"/>
      <c r="BW29" s="805"/>
      <c r="BX29" s="805"/>
      <c r="BY29" s="805"/>
      <c r="BZ29" s="805"/>
      <c r="CA29" s="805"/>
      <c r="CB29" s="805"/>
      <c r="CC29" s="805"/>
      <c r="CD29" s="805"/>
      <c r="CE29" s="805"/>
      <c r="CF29" s="805"/>
      <c r="CG29" s="80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804"/>
      <c r="DW29" s="805"/>
      <c r="DX29" s="805"/>
      <c r="DY29" s="805"/>
      <c r="DZ29" s="807"/>
      <c r="EA29" s="226"/>
    </row>
    <row r="30" spans="1:131" ht="26.25" customHeight="1">
      <c r="A30" s="238">
        <v>3</v>
      </c>
      <c r="B30" s="808" t="s">
        <v>406</v>
      </c>
      <c r="C30" s="809"/>
      <c r="D30" s="809"/>
      <c r="E30" s="809"/>
      <c r="F30" s="809"/>
      <c r="G30" s="809"/>
      <c r="H30" s="809"/>
      <c r="I30" s="809"/>
      <c r="J30" s="809"/>
      <c r="K30" s="809"/>
      <c r="L30" s="809"/>
      <c r="M30" s="809"/>
      <c r="N30" s="809"/>
      <c r="O30" s="809"/>
      <c r="P30" s="810"/>
      <c r="Q30" s="811">
        <v>1571</v>
      </c>
      <c r="R30" s="812"/>
      <c r="S30" s="812"/>
      <c r="T30" s="812"/>
      <c r="U30" s="812"/>
      <c r="V30" s="812">
        <v>1564</v>
      </c>
      <c r="W30" s="812"/>
      <c r="X30" s="812"/>
      <c r="Y30" s="812"/>
      <c r="Z30" s="812"/>
      <c r="AA30" s="812">
        <v>7</v>
      </c>
      <c r="AB30" s="812"/>
      <c r="AC30" s="812"/>
      <c r="AD30" s="812"/>
      <c r="AE30" s="813"/>
      <c r="AF30" s="814">
        <v>7</v>
      </c>
      <c r="AG30" s="815"/>
      <c r="AH30" s="815"/>
      <c r="AI30" s="815"/>
      <c r="AJ30" s="816"/>
      <c r="AK30" s="862">
        <v>489</v>
      </c>
      <c r="AL30" s="858"/>
      <c r="AM30" s="858"/>
      <c r="AN30" s="858"/>
      <c r="AO30" s="858"/>
      <c r="AP30" s="858" t="s">
        <v>515</v>
      </c>
      <c r="AQ30" s="858"/>
      <c r="AR30" s="858"/>
      <c r="AS30" s="858"/>
      <c r="AT30" s="858"/>
      <c r="AU30" s="858" t="s">
        <v>515</v>
      </c>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4"/>
      <c r="BT30" s="805"/>
      <c r="BU30" s="805"/>
      <c r="BV30" s="805"/>
      <c r="BW30" s="805"/>
      <c r="BX30" s="805"/>
      <c r="BY30" s="805"/>
      <c r="BZ30" s="805"/>
      <c r="CA30" s="805"/>
      <c r="CB30" s="805"/>
      <c r="CC30" s="805"/>
      <c r="CD30" s="805"/>
      <c r="CE30" s="805"/>
      <c r="CF30" s="805"/>
      <c r="CG30" s="80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804"/>
      <c r="DW30" s="805"/>
      <c r="DX30" s="805"/>
      <c r="DY30" s="805"/>
      <c r="DZ30" s="807"/>
      <c r="EA30" s="226"/>
    </row>
    <row r="31" spans="1:131" ht="26.25" customHeight="1">
      <c r="A31" s="238">
        <v>4</v>
      </c>
      <c r="B31" s="808" t="s">
        <v>407</v>
      </c>
      <c r="C31" s="809"/>
      <c r="D31" s="809"/>
      <c r="E31" s="809"/>
      <c r="F31" s="809"/>
      <c r="G31" s="809"/>
      <c r="H31" s="809"/>
      <c r="I31" s="809"/>
      <c r="J31" s="809"/>
      <c r="K31" s="809"/>
      <c r="L31" s="809"/>
      <c r="M31" s="809"/>
      <c r="N31" s="809"/>
      <c r="O31" s="809"/>
      <c r="P31" s="810"/>
      <c r="Q31" s="811">
        <v>29</v>
      </c>
      <c r="R31" s="812"/>
      <c r="S31" s="812"/>
      <c r="T31" s="812"/>
      <c r="U31" s="812"/>
      <c r="V31" s="812">
        <v>9</v>
      </c>
      <c r="W31" s="812"/>
      <c r="X31" s="812"/>
      <c r="Y31" s="812"/>
      <c r="Z31" s="812"/>
      <c r="AA31" s="812">
        <v>20</v>
      </c>
      <c r="AB31" s="812"/>
      <c r="AC31" s="812"/>
      <c r="AD31" s="812"/>
      <c r="AE31" s="813"/>
      <c r="AF31" s="814">
        <v>20</v>
      </c>
      <c r="AG31" s="815"/>
      <c r="AH31" s="815"/>
      <c r="AI31" s="815"/>
      <c r="AJ31" s="816"/>
      <c r="AK31" s="862" t="s">
        <v>598</v>
      </c>
      <c r="AL31" s="858"/>
      <c r="AM31" s="858"/>
      <c r="AN31" s="858"/>
      <c r="AO31" s="858"/>
      <c r="AP31" s="858" t="s">
        <v>515</v>
      </c>
      <c r="AQ31" s="858"/>
      <c r="AR31" s="858"/>
      <c r="AS31" s="858"/>
      <c r="AT31" s="858"/>
      <c r="AU31" s="858" t="s">
        <v>515</v>
      </c>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25</v>
      </c>
      <c r="BR31" s="235"/>
      <c r="BS31" s="804"/>
      <c r="BT31" s="805"/>
      <c r="BU31" s="805"/>
      <c r="BV31" s="805"/>
      <c r="BW31" s="805"/>
      <c r="BX31" s="805"/>
      <c r="BY31" s="805"/>
      <c r="BZ31" s="805"/>
      <c r="CA31" s="805"/>
      <c r="CB31" s="805"/>
      <c r="CC31" s="805"/>
      <c r="CD31" s="805"/>
      <c r="CE31" s="805"/>
      <c r="CF31" s="805"/>
      <c r="CG31" s="80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804"/>
      <c r="DW31" s="805"/>
      <c r="DX31" s="805"/>
      <c r="DY31" s="805"/>
      <c r="DZ31" s="807"/>
      <c r="EA31" s="226"/>
    </row>
    <row r="32" spans="1:131" ht="26.25" customHeight="1">
      <c r="A32" s="238">
        <v>5</v>
      </c>
      <c r="B32" s="808" t="s">
        <v>408</v>
      </c>
      <c r="C32" s="809"/>
      <c r="D32" s="809"/>
      <c r="E32" s="809"/>
      <c r="F32" s="809"/>
      <c r="G32" s="809"/>
      <c r="H32" s="809"/>
      <c r="I32" s="809"/>
      <c r="J32" s="809"/>
      <c r="K32" s="809"/>
      <c r="L32" s="809"/>
      <c r="M32" s="809"/>
      <c r="N32" s="809"/>
      <c r="O32" s="809"/>
      <c r="P32" s="810"/>
      <c r="Q32" s="811">
        <v>2270</v>
      </c>
      <c r="R32" s="812"/>
      <c r="S32" s="812"/>
      <c r="T32" s="812"/>
      <c r="U32" s="812"/>
      <c r="V32" s="812">
        <v>1711</v>
      </c>
      <c r="W32" s="812"/>
      <c r="X32" s="812"/>
      <c r="Y32" s="812"/>
      <c r="Z32" s="812"/>
      <c r="AA32" s="812">
        <v>558</v>
      </c>
      <c r="AB32" s="812"/>
      <c r="AC32" s="812"/>
      <c r="AD32" s="812"/>
      <c r="AE32" s="813"/>
      <c r="AF32" s="814">
        <v>3951</v>
      </c>
      <c r="AG32" s="815"/>
      <c r="AH32" s="815"/>
      <c r="AI32" s="815"/>
      <c r="AJ32" s="816"/>
      <c r="AK32" s="862">
        <v>11</v>
      </c>
      <c r="AL32" s="858"/>
      <c r="AM32" s="858"/>
      <c r="AN32" s="858"/>
      <c r="AO32" s="858"/>
      <c r="AP32" s="858">
        <v>1078</v>
      </c>
      <c r="AQ32" s="858"/>
      <c r="AR32" s="858"/>
      <c r="AS32" s="858"/>
      <c r="AT32" s="858"/>
      <c r="AU32" s="858">
        <v>290</v>
      </c>
      <c r="AV32" s="858"/>
      <c r="AW32" s="858"/>
      <c r="AX32" s="858"/>
      <c r="AY32" s="858"/>
      <c r="AZ32" s="859" t="s">
        <v>598</v>
      </c>
      <c r="BA32" s="859"/>
      <c r="BB32" s="859"/>
      <c r="BC32" s="859"/>
      <c r="BD32" s="859"/>
      <c r="BE32" s="860" t="s">
        <v>409</v>
      </c>
      <c r="BF32" s="860"/>
      <c r="BG32" s="860"/>
      <c r="BH32" s="860"/>
      <c r="BI32" s="861"/>
      <c r="BJ32" s="228"/>
      <c r="BK32" s="228"/>
      <c r="BL32" s="228"/>
      <c r="BM32" s="228"/>
      <c r="BN32" s="228"/>
      <c r="BO32" s="237"/>
      <c r="BP32" s="237"/>
      <c r="BQ32" s="234">
        <v>26</v>
      </c>
      <c r="BR32" s="235"/>
      <c r="BS32" s="804"/>
      <c r="BT32" s="805"/>
      <c r="BU32" s="805"/>
      <c r="BV32" s="805"/>
      <c r="BW32" s="805"/>
      <c r="BX32" s="805"/>
      <c r="BY32" s="805"/>
      <c r="BZ32" s="805"/>
      <c r="CA32" s="805"/>
      <c r="CB32" s="805"/>
      <c r="CC32" s="805"/>
      <c r="CD32" s="805"/>
      <c r="CE32" s="805"/>
      <c r="CF32" s="805"/>
      <c r="CG32" s="80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804"/>
      <c r="DW32" s="805"/>
      <c r="DX32" s="805"/>
      <c r="DY32" s="805"/>
      <c r="DZ32" s="807"/>
      <c r="EA32" s="226"/>
    </row>
    <row r="33" spans="1:131" ht="26.25" customHeight="1">
      <c r="A33" s="238">
        <v>6</v>
      </c>
      <c r="B33" s="808" t="s">
        <v>410</v>
      </c>
      <c r="C33" s="809"/>
      <c r="D33" s="809"/>
      <c r="E33" s="809"/>
      <c r="F33" s="809"/>
      <c r="G33" s="809"/>
      <c r="H33" s="809"/>
      <c r="I33" s="809"/>
      <c r="J33" s="809"/>
      <c r="K33" s="809"/>
      <c r="L33" s="809"/>
      <c r="M33" s="809"/>
      <c r="N33" s="809"/>
      <c r="O33" s="809"/>
      <c r="P33" s="810"/>
      <c r="Q33" s="811">
        <v>27</v>
      </c>
      <c r="R33" s="812"/>
      <c r="S33" s="812"/>
      <c r="T33" s="812"/>
      <c r="U33" s="812"/>
      <c r="V33" s="812">
        <v>26</v>
      </c>
      <c r="W33" s="812"/>
      <c r="X33" s="812"/>
      <c r="Y33" s="812"/>
      <c r="Z33" s="812"/>
      <c r="AA33" s="812">
        <v>1</v>
      </c>
      <c r="AB33" s="812"/>
      <c r="AC33" s="812"/>
      <c r="AD33" s="812"/>
      <c r="AE33" s="813"/>
      <c r="AF33" s="814">
        <v>49</v>
      </c>
      <c r="AG33" s="815"/>
      <c r="AH33" s="815"/>
      <c r="AI33" s="815"/>
      <c r="AJ33" s="816"/>
      <c r="AK33" s="862">
        <v>3</v>
      </c>
      <c r="AL33" s="858"/>
      <c r="AM33" s="858"/>
      <c r="AN33" s="858"/>
      <c r="AO33" s="858"/>
      <c r="AP33" s="858" t="s">
        <v>515</v>
      </c>
      <c r="AQ33" s="858"/>
      <c r="AR33" s="858"/>
      <c r="AS33" s="858"/>
      <c r="AT33" s="858"/>
      <c r="AU33" s="858" t="s">
        <v>515</v>
      </c>
      <c r="AV33" s="858"/>
      <c r="AW33" s="858"/>
      <c r="AX33" s="858"/>
      <c r="AY33" s="858"/>
      <c r="AZ33" s="859" t="s">
        <v>598</v>
      </c>
      <c r="BA33" s="859"/>
      <c r="BB33" s="859"/>
      <c r="BC33" s="859"/>
      <c r="BD33" s="859"/>
      <c r="BE33" s="860" t="s">
        <v>409</v>
      </c>
      <c r="BF33" s="860"/>
      <c r="BG33" s="860"/>
      <c r="BH33" s="860"/>
      <c r="BI33" s="861"/>
      <c r="BJ33" s="228"/>
      <c r="BK33" s="228"/>
      <c r="BL33" s="228"/>
      <c r="BM33" s="228"/>
      <c r="BN33" s="228"/>
      <c r="BO33" s="237"/>
      <c r="BP33" s="237"/>
      <c r="BQ33" s="234">
        <v>27</v>
      </c>
      <c r="BR33" s="235"/>
      <c r="BS33" s="804"/>
      <c r="BT33" s="805"/>
      <c r="BU33" s="805"/>
      <c r="BV33" s="805"/>
      <c r="BW33" s="805"/>
      <c r="BX33" s="805"/>
      <c r="BY33" s="805"/>
      <c r="BZ33" s="805"/>
      <c r="CA33" s="805"/>
      <c r="CB33" s="805"/>
      <c r="CC33" s="805"/>
      <c r="CD33" s="805"/>
      <c r="CE33" s="805"/>
      <c r="CF33" s="805"/>
      <c r="CG33" s="80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804"/>
      <c r="DW33" s="805"/>
      <c r="DX33" s="805"/>
      <c r="DY33" s="805"/>
      <c r="DZ33" s="807"/>
      <c r="EA33" s="226"/>
    </row>
    <row r="34" spans="1:131" ht="26.25" customHeight="1">
      <c r="A34" s="238">
        <v>7</v>
      </c>
      <c r="B34" s="808" t="s">
        <v>411</v>
      </c>
      <c r="C34" s="809"/>
      <c r="D34" s="809"/>
      <c r="E34" s="809"/>
      <c r="F34" s="809"/>
      <c r="G34" s="809"/>
      <c r="H34" s="809"/>
      <c r="I34" s="809"/>
      <c r="J34" s="809"/>
      <c r="K34" s="809"/>
      <c r="L34" s="809"/>
      <c r="M34" s="809"/>
      <c r="N34" s="809"/>
      <c r="O34" s="809"/>
      <c r="P34" s="810"/>
      <c r="Q34" s="811">
        <v>6465</v>
      </c>
      <c r="R34" s="812"/>
      <c r="S34" s="812"/>
      <c r="T34" s="812"/>
      <c r="U34" s="812"/>
      <c r="V34" s="812">
        <v>6405</v>
      </c>
      <c r="W34" s="812"/>
      <c r="X34" s="812"/>
      <c r="Y34" s="812"/>
      <c r="Z34" s="812"/>
      <c r="AA34" s="812">
        <v>60</v>
      </c>
      <c r="AB34" s="812"/>
      <c r="AC34" s="812"/>
      <c r="AD34" s="812"/>
      <c r="AE34" s="813"/>
      <c r="AF34" s="814">
        <v>2495</v>
      </c>
      <c r="AG34" s="815"/>
      <c r="AH34" s="815"/>
      <c r="AI34" s="815"/>
      <c r="AJ34" s="816"/>
      <c r="AK34" s="862">
        <v>197</v>
      </c>
      <c r="AL34" s="858"/>
      <c r="AM34" s="858"/>
      <c r="AN34" s="858"/>
      <c r="AO34" s="858"/>
      <c r="AP34" s="858">
        <v>1007</v>
      </c>
      <c r="AQ34" s="858"/>
      <c r="AR34" s="858"/>
      <c r="AS34" s="858"/>
      <c r="AT34" s="858"/>
      <c r="AU34" s="858">
        <v>786</v>
      </c>
      <c r="AV34" s="858"/>
      <c r="AW34" s="858"/>
      <c r="AX34" s="858"/>
      <c r="AY34" s="858"/>
      <c r="AZ34" s="859" t="s">
        <v>598</v>
      </c>
      <c r="BA34" s="859"/>
      <c r="BB34" s="859"/>
      <c r="BC34" s="859"/>
      <c r="BD34" s="859"/>
      <c r="BE34" s="860" t="s">
        <v>409</v>
      </c>
      <c r="BF34" s="860"/>
      <c r="BG34" s="860"/>
      <c r="BH34" s="860"/>
      <c r="BI34" s="861"/>
      <c r="BJ34" s="228"/>
      <c r="BK34" s="228"/>
      <c r="BL34" s="228"/>
      <c r="BM34" s="228"/>
      <c r="BN34" s="228"/>
      <c r="BO34" s="237"/>
      <c r="BP34" s="237"/>
      <c r="BQ34" s="234">
        <v>28</v>
      </c>
      <c r="BR34" s="235"/>
      <c r="BS34" s="804"/>
      <c r="BT34" s="805"/>
      <c r="BU34" s="805"/>
      <c r="BV34" s="805"/>
      <c r="BW34" s="805"/>
      <c r="BX34" s="805"/>
      <c r="BY34" s="805"/>
      <c r="BZ34" s="805"/>
      <c r="CA34" s="805"/>
      <c r="CB34" s="805"/>
      <c r="CC34" s="805"/>
      <c r="CD34" s="805"/>
      <c r="CE34" s="805"/>
      <c r="CF34" s="805"/>
      <c r="CG34" s="80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804"/>
      <c r="DW34" s="805"/>
      <c r="DX34" s="805"/>
      <c r="DY34" s="805"/>
      <c r="DZ34" s="807"/>
      <c r="EA34" s="226"/>
    </row>
    <row r="35" spans="1:131" ht="26.25" customHeight="1">
      <c r="A35" s="238">
        <v>8</v>
      </c>
      <c r="B35" s="808" t="s">
        <v>412</v>
      </c>
      <c r="C35" s="809"/>
      <c r="D35" s="809"/>
      <c r="E35" s="809"/>
      <c r="F35" s="809"/>
      <c r="G35" s="809"/>
      <c r="H35" s="809"/>
      <c r="I35" s="809"/>
      <c r="J35" s="809"/>
      <c r="K35" s="809"/>
      <c r="L35" s="809"/>
      <c r="M35" s="809"/>
      <c r="N35" s="809"/>
      <c r="O35" s="809"/>
      <c r="P35" s="810"/>
      <c r="Q35" s="811">
        <v>1517</v>
      </c>
      <c r="R35" s="812"/>
      <c r="S35" s="812"/>
      <c r="T35" s="812"/>
      <c r="U35" s="812"/>
      <c r="V35" s="812">
        <v>1052</v>
      </c>
      <c r="W35" s="812"/>
      <c r="X35" s="812"/>
      <c r="Y35" s="812"/>
      <c r="Z35" s="812"/>
      <c r="AA35" s="812">
        <v>464</v>
      </c>
      <c r="AB35" s="812"/>
      <c r="AC35" s="812"/>
      <c r="AD35" s="812"/>
      <c r="AE35" s="813"/>
      <c r="AF35" s="814">
        <v>328</v>
      </c>
      <c r="AG35" s="815"/>
      <c r="AH35" s="815"/>
      <c r="AI35" s="815"/>
      <c r="AJ35" s="816"/>
      <c r="AK35" s="862">
        <v>409</v>
      </c>
      <c r="AL35" s="858"/>
      <c r="AM35" s="858"/>
      <c r="AN35" s="858"/>
      <c r="AO35" s="858"/>
      <c r="AP35" s="858">
        <v>5974</v>
      </c>
      <c r="AQ35" s="858"/>
      <c r="AR35" s="858"/>
      <c r="AS35" s="858"/>
      <c r="AT35" s="858"/>
      <c r="AU35" s="858">
        <v>3758</v>
      </c>
      <c r="AV35" s="858"/>
      <c r="AW35" s="858"/>
      <c r="AX35" s="858"/>
      <c r="AY35" s="858"/>
      <c r="AZ35" s="859" t="s">
        <v>598</v>
      </c>
      <c r="BA35" s="859"/>
      <c r="BB35" s="859"/>
      <c r="BC35" s="859"/>
      <c r="BD35" s="859"/>
      <c r="BE35" s="860" t="s">
        <v>409</v>
      </c>
      <c r="BF35" s="860"/>
      <c r="BG35" s="860"/>
      <c r="BH35" s="860"/>
      <c r="BI35" s="861"/>
      <c r="BJ35" s="228"/>
      <c r="BK35" s="228"/>
      <c r="BL35" s="228"/>
      <c r="BM35" s="228"/>
      <c r="BN35" s="228"/>
      <c r="BO35" s="237"/>
      <c r="BP35" s="237"/>
      <c r="BQ35" s="234">
        <v>29</v>
      </c>
      <c r="BR35" s="235"/>
      <c r="BS35" s="804"/>
      <c r="BT35" s="805"/>
      <c r="BU35" s="805"/>
      <c r="BV35" s="805"/>
      <c r="BW35" s="805"/>
      <c r="BX35" s="805"/>
      <c r="BY35" s="805"/>
      <c r="BZ35" s="805"/>
      <c r="CA35" s="805"/>
      <c r="CB35" s="805"/>
      <c r="CC35" s="805"/>
      <c r="CD35" s="805"/>
      <c r="CE35" s="805"/>
      <c r="CF35" s="805"/>
      <c r="CG35" s="80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804"/>
      <c r="DW35" s="805"/>
      <c r="DX35" s="805"/>
      <c r="DY35" s="805"/>
      <c r="DZ35" s="807"/>
      <c r="EA35" s="226"/>
    </row>
    <row r="36" spans="1:131" ht="26.25" customHeight="1">
      <c r="A36" s="238">
        <v>9</v>
      </c>
      <c r="B36" s="808" t="s">
        <v>413</v>
      </c>
      <c r="C36" s="809"/>
      <c r="D36" s="809"/>
      <c r="E36" s="809"/>
      <c r="F36" s="809"/>
      <c r="G36" s="809"/>
      <c r="H36" s="809"/>
      <c r="I36" s="809"/>
      <c r="J36" s="809"/>
      <c r="K36" s="809"/>
      <c r="L36" s="809"/>
      <c r="M36" s="809"/>
      <c r="N36" s="809"/>
      <c r="O36" s="809"/>
      <c r="P36" s="810"/>
      <c r="Q36" s="811">
        <v>76</v>
      </c>
      <c r="R36" s="812"/>
      <c r="S36" s="812"/>
      <c r="T36" s="812"/>
      <c r="U36" s="812"/>
      <c r="V36" s="812">
        <v>73</v>
      </c>
      <c r="W36" s="812"/>
      <c r="X36" s="812"/>
      <c r="Y36" s="812"/>
      <c r="Z36" s="812"/>
      <c r="AA36" s="812">
        <v>3</v>
      </c>
      <c r="AB36" s="812"/>
      <c r="AC36" s="812"/>
      <c r="AD36" s="812"/>
      <c r="AE36" s="813"/>
      <c r="AF36" s="814">
        <v>3</v>
      </c>
      <c r="AG36" s="815"/>
      <c r="AH36" s="815"/>
      <c r="AI36" s="815"/>
      <c r="AJ36" s="816"/>
      <c r="AK36" s="862" t="s">
        <v>598</v>
      </c>
      <c r="AL36" s="858"/>
      <c r="AM36" s="858"/>
      <c r="AN36" s="858"/>
      <c r="AO36" s="858"/>
      <c r="AP36" s="858" t="s">
        <v>598</v>
      </c>
      <c r="AQ36" s="858"/>
      <c r="AR36" s="858"/>
      <c r="AS36" s="858"/>
      <c r="AT36" s="858"/>
      <c r="AU36" s="858" t="s">
        <v>598</v>
      </c>
      <c r="AV36" s="858"/>
      <c r="AW36" s="858"/>
      <c r="AX36" s="858"/>
      <c r="AY36" s="858"/>
      <c r="AZ36" s="859" t="s">
        <v>598</v>
      </c>
      <c r="BA36" s="859"/>
      <c r="BB36" s="859"/>
      <c r="BC36" s="859"/>
      <c r="BD36" s="859"/>
      <c r="BE36" s="860" t="s">
        <v>414</v>
      </c>
      <c r="BF36" s="860"/>
      <c r="BG36" s="860"/>
      <c r="BH36" s="860"/>
      <c r="BI36" s="861"/>
      <c r="BJ36" s="228"/>
      <c r="BK36" s="228"/>
      <c r="BL36" s="228"/>
      <c r="BM36" s="228"/>
      <c r="BN36" s="228"/>
      <c r="BO36" s="237"/>
      <c r="BP36" s="237"/>
      <c r="BQ36" s="234">
        <v>30</v>
      </c>
      <c r="BR36" s="235"/>
      <c r="BS36" s="804"/>
      <c r="BT36" s="805"/>
      <c r="BU36" s="805"/>
      <c r="BV36" s="805"/>
      <c r="BW36" s="805"/>
      <c r="BX36" s="805"/>
      <c r="BY36" s="805"/>
      <c r="BZ36" s="805"/>
      <c r="CA36" s="805"/>
      <c r="CB36" s="805"/>
      <c r="CC36" s="805"/>
      <c r="CD36" s="805"/>
      <c r="CE36" s="805"/>
      <c r="CF36" s="805"/>
      <c r="CG36" s="80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804"/>
      <c r="DW36" s="805"/>
      <c r="DX36" s="805"/>
      <c r="DY36" s="805"/>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4"/>
      <c r="BT37" s="805"/>
      <c r="BU37" s="805"/>
      <c r="BV37" s="805"/>
      <c r="BW37" s="805"/>
      <c r="BX37" s="805"/>
      <c r="BY37" s="805"/>
      <c r="BZ37" s="805"/>
      <c r="CA37" s="805"/>
      <c r="CB37" s="805"/>
      <c r="CC37" s="805"/>
      <c r="CD37" s="805"/>
      <c r="CE37" s="805"/>
      <c r="CF37" s="805"/>
      <c r="CG37" s="80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804"/>
      <c r="DW37" s="805"/>
      <c r="DX37" s="805"/>
      <c r="DY37" s="805"/>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4"/>
      <c r="BT38" s="805"/>
      <c r="BU38" s="805"/>
      <c r="BV38" s="805"/>
      <c r="BW38" s="805"/>
      <c r="BX38" s="805"/>
      <c r="BY38" s="805"/>
      <c r="BZ38" s="805"/>
      <c r="CA38" s="805"/>
      <c r="CB38" s="805"/>
      <c r="CC38" s="805"/>
      <c r="CD38" s="805"/>
      <c r="CE38" s="805"/>
      <c r="CF38" s="805"/>
      <c r="CG38" s="80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804"/>
      <c r="DW38" s="805"/>
      <c r="DX38" s="805"/>
      <c r="DY38" s="805"/>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4"/>
      <c r="BT39" s="805"/>
      <c r="BU39" s="805"/>
      <c r="BV39" s="805"/>
      <c r="BW39" s="805"/>
      <c r="BX39" s="805"/>
      <c r="BY39" s="805"/>
      <c r="BZ39" s="805"/>
      <c r="CA39" s="805"/>
      <c r="CB39" s="805"/>
      <c r="CC39" s="805"/>
      <c r="CD39" s="805"/>
      <c r="CE39" s="805"/>
      <c r="CF39" s="805"/>
      <c r="CG39" s="80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804"/>
      <c r="DW39" s="805"/>
      <c r="DX39" s="805"/>
      <c r="DY39" s="805"/>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4"/>
      <c r="BT40" s="805"/>
      <c r="BU40" s="805"/>
      <c r="BV40" s="805"/>
      <c r="BW40" s="805"/>
      <c r="BX40" s="805"/>
      <c r="BY40" s="805"/>
      <c r="BZ40" s="805"/>
      <c r="CA40" s="805"/>
      <c r="CB40" s="805"/>
      <c r="CC40" s="805"/>
      <c r="CD40" s="805"/>
      <c r="CE40" s="805"/>
      <c r="CF40" s="805"/>
      <c r="CG40" s="80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804"/>
      <c r="DW40" s="805"/>
      <c r="DX40" s="805"/>
      <c r="DY40" s="805"/>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4"/>
      <c r="BT41" s="805"/>
      <c r="BU41" s="805"/>
      <c r="BV41" s="805"/>
      <c r="BW41" s="805"/>
      <c r="BX41" s="805"/>
      <c r="BY41" s="805"/>
      <c r="BZ41" s="805"/>
      <c r="CA41" s="805"/>
      <c r="CB41" s="805"/>
      <c r="CC41" s="805"/>
      <c r="CD41" s="805"/>
      <c r="CE41" s="805"/>
      <c r="CF41" s="805"/>
      <c r="CG41" s="80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804"/>
      <c r="DW41" s="805"/>
      <c r="DX41" s="805"/>
      <c r="DY41" s="805"/>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4"/>
      <c r="BT42" s="805"/>
      <c r="BU42" s="805"/>
      <c r="BV42" s="805"/>
      <c r="BW42" s="805"/>
      <c r="BX42" s="805"/>
      <c r="BY42" s="805"/>
      <c r="BZ42" s="805"/>
      <c r="CA42" s="805"/>
      <c r="CB42" s="805"/>
      <c r="CC42" s="805"/>
      <c r="CD42" s="805"/>
      <c r="CE42" s="805"/>
      <c r="CF42" s="805"/>
      <c r="CG42" s="80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804"/>
      <c r="DW42" s="805"/>
      <c r="DX42" s="805"/>
      <c r="DY42" s="805"/>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4"/>
      <c r="BT43" s="805"/>
      <c r="BU43" s="805"/>
      <c r="BV43" s="805"/>
      <c r="BW43" s="805"/>
      <c r="BX43" s="805"/>
      <c r="BY43" s="805"/>
      <c r="BZ43" s="805"/>
      <c r="CA43" s="805"/>
      <c r="CB43" s="805"/>
      <c r="CC43" s="805"/>
      <c r="CD43" s="805"/>
      <c r="CE43" s="805"/>
      <c r="CF43" s="805"/>
      <c r="CG43" s="80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804"/>
      <c r="DW43" s="805"/>
      <c r="DX43" s="805"/>
      <c r="DY43" s="805"/>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4"/>
      <c r="BT44" s="805"/>
      <c r="BU44" s="805"/>
      <c r="BV44" s="805"/>
      <c r="BW44" s="805"/>
      <c r="BX44" s="805"/>
      <c r="BY44" s="805"/>
      <c r="BZ44" s="805"/>
      <c r="CA44" s="805"/>
      <c r="CB44" s="805"/>
      <c r="CC44" s="805"/>
      <c r="CD44" s="805"/>
      <c r="CE44" s="805"/>
      <c r="CF44" s="805"/>
      <c r="CG44" s="80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804"/>
      <c r="DW44" s="805"/>
      <c r="DX44" s="805"/>
      <c r="DY44" s="805"/>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4"/>
      <c r="BT45" s="805"/>
      <c r="BU45" s="805"/>
      <c r="BV45" s="805"/>
      <c r="BW45" s="805"/>
      <c r="BX45" s="805"/>
      <c r="BY45" s="805"/>
      <c r="BZ45" s="805"/>
      <c r="CA45" s="805"/>
      <c r="CB45" s="805"/>
      <c r="CC45" s="805"/>
      <c r="CD45" s="805"/>
      <c r="CE45" s="805"/>
      <c r="CF45" s="805"/>
      <c r="CG45" s="80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804"/>
      <c r="DW45" s="805"/>
      <c r="DX45" s="805"/>
      <c r="DY45" s="805"/>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4"/>
      <c r="BT46" s="805"/>
      <c r="BU46" s="805"/>
      <c r="BV46" s="805"/>
      <c r="BW46" s="805"/>
      <c r="BX46" s="805"/>
      <c r="BY46" s="805"/>
      <c r="BZ46" s="805"/>
      <c r="CA46" s="805"/>
      <c r="CB46" s="805"/>
      <c r="CC46" s="805"/>
      <c r="CD46" s="805"/>
      <c r="CE46" s="805"/>
      <c r="CF46" s="805"/>
      <c r="CG46" s="80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804"/>
      <c r="DW46" s="805"/>
      <c r="DX46" s="805"/>
      <c r="DY46" s="805"/>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4"/>
      <c r="BT47" s="805"/>
      <c r="BU47" s="805"/>
      <c r="BV47" s="805"/>
      <c r="BW47" s="805"/>
      <c r="BX47" s="805"/>
      <c r="BY47" s="805"/>
      <c r="BZ47" s="805"/>
      <c r="CA47" s="805"/>
      <c r="CB47" s="805"/>
      <c r="CC47" s="805"/>
      <c r="CD47" s="805"/>
      <c r="CE47" s="805"/>
      <c r="CF47" s="805"/>
      <c r="CG47" s="80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804"/>
      <c r="DW47" s="805"/>
      <c r="DX47" s="805"/>
      <c r="DY47" s="805"/>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4"/>
      <c r="BT48" s="805"/>
      <c r="BU48" s="805"/>
      <c r="BV48" s="805"/>
      <c r="BW48" s="805"/>
      <c r="BX48" s="805"/>
      <c r="BY48" s="805"/>
      <c r="BZ48" s="805"/>
      <c r="CA48" s="805"/>
      <c r="CB48" s="805"/>
      <c r="CC48" s="805"/>
      <c r="CD48" s="805"/>
      <c r="CE48" s="805"/>
      <c r="CF48" s="805"/>
      <c r="CG48" s="80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804"/>
      <c r="DW48" s="805"/>
      <c r="DX48" s="805"/>
      <c r="DY48" s="805"/>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4"/>
      <c r="BT49" s="805"/>
      <c r="BU49" s="805"/>
      <c r="BV49" s="805"/>
      <c r="BW49" s="805"/>
      <c r="BX49" s="805"/>
      <c r="BY49" s="805"/>
      <c r="BZ49" s="805"/>
      <c r="CA49" s="805"/>
      <c r="CB49" s="805"/>
      <c r="CC49" s="805"/>
      <c r="CD49" s="805"/>
      <c r="CE49" s="805"/>
      <c r="CF49" s="805"/>
      <c r="CG49" s="80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804"/>
      <c r="DW49" s="805"/>
      <c r="DX49" s="805"/>
      <c r="DY49" s="805"/>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4"/>
      <c r="BT50" s="805"/>
      <c r="BU50" s="805"/>
      <c r="BV50" s="805"/>
      <c r="BW50" s="805"/>
      <c r="BX50" s="805"/>
      <c r="BY50" s="805"/>
      <c r="BZ50" s="805"/>
      <c r="CA50" s="805"/>
      <c r="CB50" s="805"/>
      <c r="CC50" s="805"/>
      <c r="CD50" s="805"/>
      <c r="CE50" s="805"/>
      <c r="CF50" s="805"/>
      <c r="CG50" s="80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804"/>
      <c r="DW50" s="805"/>
      <c r="DX50" s="805"/>
      <c r="DY50" s="805"/>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4"/>
      <c r="BT51" s="805"/>
      <c r="BU51" s="805"/>
      <c r="BV51" s="805"/>
      <c r="BW51" s="805"/>
      <c r="BX51" s="805"/>
      <c r="BY51" s="805"/>
      <c r="BZ51" s="805"/>
      <c r="CA51" s="805"/>
      <c r="CB51" s="805"/>
      <c r="CC51" s="805"/>
      <c r="CD51" s="805"/>
      <c r="CE51" s="805"/>
      <c r="CF51" s="805"/>
      <c r="CG51" s="80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804"/>
      <c r="DW51" s="805"/>
      <c r="DX51" s="805"/>
      <c r="DY51" s="805"/>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4"/>
      <c r="BT52" s="805"/>
      <c r="BU52" s="805"/>
      <c r="BV52" s="805"/>
      <c r="BW52" s="805"/>
      <c r="BX52" s="805"/>
      <c r="BY52" s="805"/>
      <c r="BZ52" s="805"/>
      <c r="CA52" s="805"/>
      <c r="CB52" s="805"/>
      <c r="CC52" s="805"/>
      <c r="CD52" s="805"/>
      <c r="CE52" s="805"/>
      <c r="CF52" s="805"/>
      <c r="CG52" s="80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804"/>
      <c r="DW52" s="805"/>
      <c r="DX52" s="805"/>
      <c r="DY52" s="805"/>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4"/>
      <c r="BT53" s="805"/>
      <c r="BU53" s="805"/>
      <c r="BV53" s="805"/>
      <c r="BW53" s="805"/>
      <c r="BX53" s="805"/>
      <c r="BY53" s="805"/>
      <c r="BZ53" s="805"/>
      <c r="CA53" s="805"/>
      <c r="CB53" s="805"/>
      <c r="CC53" s="805"/>
      <c r="CD53" s="805"/>
      <c r="CE53" s="805"/>
      <c r="CF53" s="805"/>
      <c r="CG53" s="80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804"/>
      <c r="DW53" s="805"/>
      <c r="DX53" s="805"/>
      <c r="DY53" s="805"/>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4"/>
      <c r="BT54" s="805"/>
      <c r="BU54" s="805"/>
      <c r="BV54" s="805"/>
      <c r="BW54" s="805"/>
      <c r="BX54" s="805"/>
      <c r="BY54" s="805"/>
      <c r="BZ54" s="805"/>
      <c r="CA54" s="805"/>
      <c r="CB54" s="805"/>
      <c r="CC54" s="805"/>
      <c r="CD54" s="805"/>
      <c r="CE54" s="805"/>
      <c r="CF54" s="805"/>
      <c r="CG54" s="80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804"/>
      <c r="DW54" s="805"/>
      <c r="DX54" s="805"/>
      <c r="DY54" s="805"/>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4"/>
      <c r="BT55" s="805"/>
      <c r="BU55" s="805"/>
      <c r="BV55" s="805"/>
      <c r="BW55" s="805"/>
      <c r="BX55" s="805"/>
      <c r="BY55" s="805"/>
      <c r="BZ55" s="805"/>
      <c r="CA55" s="805"/>
      <c r="CB55" s="805"/>
      <c r="CC55" s="805"/>
      <c r="CD55" s="805"/>
      <c r="CE55" s="805"/>
      <c r="CF55" s="805"/>
      <c r="CG55" s="80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804"/>
      <c r="DW55" s="805"/>
      <c r="DX55" s="805"/>
      <c r="DY55" s="805"/>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4"/>
      <c r="BT56" s="805"/>
      <c r="BU56" s="805"/>
      <c r="BV56" s="805"/>
      <c r="BW56" s="805"/>
      <c r="BX56" s="805"/>
      <c r="BY56" s="805"/>
      <c r="BZ56" s="805"/>
      <c r="CA56" s="805"/>
      <c r="CB56" s="805"/>
      <c r="CC56" s="805"/>
      <c r="CD56" s="805"/>
      <c r="CE56" s="805"/>
      <c r="CF56" s="805"/>
      <c r="CG56" s="80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804"/>
      <c r="DW56" s="805"/>
      <c r="DX56" s="805"/>
      <c r="DY56" s="805"/>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4"/>
      <c r="BT57" s="805"/>
      <c r="BU57" s="805"/>
      <c r="BV57" s="805"/>
      <c r="BW57" s="805"/>
      <c r="BX57" s="805"/>
      <c r="BY57" s="805"/>
      <c r="BZ57" s="805"/>
      <c r="CA57" s="805"/>
      <c r="CB57" s="805"/>
      <c r="CC57" s="805"/>
      <c r="CD57" s="805"/>
      <c r="CE57" s="805"/>
      <c r="CF57" s="805"/>
      <c r="CG57" s="80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804"/>
      <c r="DW57" s="805"/>
      <c r="DX57" s="805"/>
      <c r="DY57" s="805"/>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4"/>
      <c r="BT58" s="805"/>
      <c r="BU58" s="805"/>
      <c r="BV58" s="805"/>
      <c r="BW58" s="805"/>
      <c r="BX58" s="805"/>
      <c r="BY58" s="805"/>
      <c r="BZ58" s="805"/>
      <c r="CA58" s="805"/>
      <c r="CB58" s="805"/>
      <c r="CC58" s="805"/>
      <c r="CD58" s="805"/>
      <c r="CE58" s="805"/>
      <c r="CF58" s="805"/>
      <c r="CG58" s="80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804"/>
      <c r="DW58" s="805"/>
      <c r="DX58" s="805"/>
      <c r="DY58" s="805"/>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4"/>
      <c r="BT59" s="805"/>
      <c r="BU59" s="805"/>
      <c r="BV59" s="805"/>
      <c r="BW59" s="805"/>
      <c r="BX59" s="805"/>
      <c r="BY59" s="805"/>
      <c r="BZ59" s="805"/>
      <c r="CA59" s="805"/>
      <c r="CB59" s="805"/>
      <c r="CC59" s="805"/>
      <c r="CD59" s="805"/>
      <c r="CE59" s="805"/>
      <c r="CF59" s="805"/>
      <c r="CG59" s="80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804"/>
      <c r="DW59" s="805"/>
      <c r="DX59" s="805"/>
      <c r="DY59" s="805"/>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4"/>
      <c r="BT60" s="805"/>
      <c r="BU60" s="805"/>
      <c r="BV60" s="805"/>
      <c r="BW60" s="805"/>
      <c r="BX60" s="805"/>
      <c r="BY60" s="805"/>
      <c r="BZ60" s="805"/>
      <c r="CA60" s="805"/>
      <c r="CB60" s="805"/>
      <c r="CC60" s="805"/>
      <c r="CD60" s="805"/>
      <c r="CE60" s="805"/>
      <c r="CF60" s="805"/>
      <c r="CG60" s="80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804"/>
      <c r="DW60" s="805"/>
      <c r="DX60" s="805"/>
      <c r="DY60" s="805"/>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4"/>
      <c r="BT61" s="805"/>
      <c r="BU61" s="805"/>
      <c r="BV61" s="805"/>
      <c r="BW61" s="805"/>
      <c r="BX61" s="805"/>
      <c r="BY61" s="805"/>
      <c r="BZ61" s="805"/>
      <c r="CA61" s="805"/>
      <c r="CB61" s="805"/>
      <c r="CC61" s="805"/>
      <c r="CD61" s="805"/>
      <c r="CE61" s="805"/>
      <c r="CF61" s="805"/>
      <c r="CG61" s="80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804"/>
      <c r="DW61" s="805"/>
      <c r="DX61" s="805"/>
      <c r="DY61" s="805"/>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37"/>
      <c r="BP62" s="237"/>
      <c r="BQ62" s="234">
        <v>56</v>
      </c>
      <c r="BR62" s="235"/>
      <c r="BS62" s="804"/>
      <c r="BT62" s="805"/>
      <c r="BU62" s="805"/>
      <c r="BV62" s="805"/>
      <c r="BW62" s="805"/>
      <c r="BX62" s="805"/>
      <c r="BY62" s="805"/>
      <c r="BZ62" s="805"/>
      <c r="CA62" s="805"/>
      <c r="CB62" s="805"/>
      <c r="CC62" s="805"/>
      <c r="CD62" s="805"/>
      <c r="CE62" s="805"/>
      <c r="CF62" s="805"/>
      <c r="CG62" s="80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804"/>
      <c r="DW62" s="805"/>
      <c r="DX62" s="805"/>
      <c r="DY62" s="805"/>
      <c r="DZ62" s="807"/>
      <c r="EA62" s="226"/>
    </row>
    <row r="63" spans="1:131" ht="26.25" customHeight="1" thickBot="1">
      <c r="A63" s="236" t="s">
        <v>391</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7475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127</v>
      </c>
      <c r="BK63" s="880"/>
      <c r="BL63" s="880"/>
      <c r="BM63" s="880"/>
      <c r="BN63" s="881"/>
      <c r="BO63" s="237"/>
      <c r="BP63" s="237"/>
      <c r="BQ63" s="234">
        <v>57</v>
      </c>
      <c r="BR63" s="235"/>
      <c r="BS63" s="804"/>
      <c r="BT63" s="805"/>
      <c r="BU63" s="805"/>
      <c r="BV63" s="805"/>
      <c r="BW63" s="805"/>
      <c r="BX63" s="805"/>
      <c r="BY63" s="805"/>
      <c r="BZ63" s="805"/>
      <c r="CA63" s="805"/>
      <c r="CB63" s="805"/>
      <c r="CC63" s="805"/>
      <c r="CD63" s="805"/>
      <c r="CE63" s="805"/>
      <c r="CF63" s="805"/>
      <c r="CG63" s="80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804"/>
      <c r="DW63" s="805"/>
      <c r="DX63" s="805"/>
      <c r="DY63" s="805"/>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4"/>
      <c r="BT64" s="805"/>
      <c r="BU64" s="805"/>
      <c r="BV64" s="805"/>
      <c r="BW64" s="805"/>
      <c r="BX64" s="805"/>
      <c r="BY64" s="805"/>
      <c r="BZ64" s="805"/>
      <c r="CA64" s="805"/>
      <c r="CB64" s="805"/>
      <c r="CC64" s="805"/>
      <c r="CD64" s="805"/>
      <c r="CE64" s="805"/>
      <c r="CF64" s="805"/>
      <c r="CG64" s="80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804"/>
      <c r="DW64" s="805"/>
      <c r="DX64" s="805"/>
      <c r="DY64" s="805"/>
      <c r="DZ64" s="807"/>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4"/>
      <c r="BT65" s="805"/>
      <c r="BU65" s="805"/>
      <c r="BV65" s="805"/>
      <c r="BW65" s="805"/>
      <c r="BX65" s="805"/>
      <c r="BY65" s="805"/>
      <c r="BZ65" s="805"/>
      <c r="CA65" s="805"/>
      <c r="CB65" s="805"/>
      <c r="CC65" s="805"/>
      <c r="CD65" s="805"/>
      <c r="CE65" s="805"/>
      <c r="CF65" s="805"/>
      <c r="CG65" s="80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804"/>
      <c r="DW65" s="805"/>
      <c r="DX65" s="805"/>
      <c r="DY65" s="805"/>
      <c r="DZ65" s="807"/>
      <c r="EA65" s="226"/>
    </row>
    <row r="66" spans="1:131" ht="26.25" customHeight="1">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421</v>
      </c>
      <c r="AB66" s="762"/>
      <c r="AC66" s="762"/>
      <c r="AD66" s="762"/>
      <c r="AE66" s="763"/>
      <c r="AF66" s="882" t="s">
        <v>399</v>
      </c>
      <c r="AG66" s="843"/>
      <c r="AH66" s="843"/>
      <c r="AI66" s="843"/>
      <c r="AJ66" s="883"/>
      <c r="AK66" s="761" t="s">
        <v>422</v>
      </c>
      <c r="AL66" s="756"/>
      <c r="AM66" s="756"/>
      <c r="AN66" s="756"/>
      <c r="AO66" s="757"/>
      <c r="AP66" s="761" t="s">
        <v>423</v>
      </c>
      <c r="AQ66" s="762"/>
      <c r="AR66" s="762"/>
      <c r="AS66" s="762"/>
      <c r="AT66" s="763"/>
      <c r="AU66" s="761" t="s">
        <v>424</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587</v>
      </c>
      <c r="C68" s="898"/>
      <c r="D68" s="898"/>
      <c r="E68" s="898"/>
      <c r="F68" s="898"/>
      <c r="G68" s="898"/>
      <c r="H68" s="898"/>
      <c r="I68" s="898"/>
      <c r="J68" s="898"/>
      <c r="K68" s="898"/>
      <c r="L68" s="898"/>
      <c r="M68" s="898"/>
      <c r="N68" s="898"/>
      <c r="O68" s="898"/>
      <c r="P68" s="899"/>
      <c r="Q68" s="900">
        <v>12284</v>
      </c>
      <c r="R68" s="894"/>
      <c r="S68" s="894"/>
      <c r="T68" s="894"/>
      <c r="U68" s="894"/>
      <c r="V68" s="894">
        <v>11939</v>
      </c>
      <c r="W68" s="894"/>
      <c r="X68" s="894"/>
      <c r="Y68" s="894"/>
      <c r="Z68" s="894"/>
      <c r="AA68" s="894">
        <v>344</v>
      </c>
      <c r="AB68" s="894"/>
      <c r="AC68" s="894"/>
      <c r="AD68" s="894"/>
      <c r="AE68" s="894"/>
      <c r="AF68" s="894">
        <v>344</v>
      </c>
      <c r="AG68" s="894"/>
      <c r="AH68" s="894"/>
      <c r="AI68" s="894"/>
      <c r="AJ68" s="894"/>
      <c r="AK68" s="894">
        <v>534</v>
      </c>
      <c r="AL68" s="894"/>
      <c r="AM68" s="894"/>
      <c r="AN68" s="894"/>
      <c r="AO68" s="894"/>
      <c r="AP68" s="894" t="s">
        <v>515</v>
      </c>
      <c r="AQ68" s="894"/>
      <c r="AR68" s="894"/>
      <c r="AS68" s="894"/>
      <c r="AT68" s="894"/>
      <c r="AU68" s="894" t="s">
        <v>515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588</v>
      </c>
      <c r="C69" s="902"/>
      <c r="D69" s="902"/>
      <c r="E69" s="902"/>
      <c r="F69" s="902"/>
      <c r="G69" s="902"/>
      <c r="H69" s="902"/>
      <c r="I69" s="902"/>
      <c r="J69" s="902"/>
      <c r="K69" s="902"/>
      <c r="L69" s="902"/>
      <c r="M69" s="902"/>
      <c r="N69" s="902"/>
      <c r="O69" s="902"/>
      <c r="P69" s="903"/>
      <c r="Q69" s="904">
        <v>648</v>
      </c>
      <c r="R69" s="858"/>
      <c r="S69" s="858"/>
      <c r="T69" s="858"/>
      <c r="U69" s="858"/>
      <c r="V69" s="858">
        <v>610</v>
      </c>
      <c r="W69" s="858"/>
      <c r="X69" s="858"/>
      <c r="Y69" s="858"/>
      <c r="Z69" s="858"/>
      <c r="AA69" s="858">
        <v>38</v>
      </c>
      <c r="AB69" s="858"/>
      <c r="AC69" s="858"/>
      <c r="AD69" s="858"/>
      <c r="AE69" s="858"/>
      <c r="AF69" s="858">
        <v>38</v>
      </c>
      <c r="AG69" s="858"/>
      <c r="AH69" s="858"/>
      <c r="AI69" s="858"/>
      <c r="AJ69" s="858"/>
      <c r="AK69" s="858">
        <v>25</v>
      </c>
      <c r="AL69" s="858"/>
      <c r="AM69" s="858"/>
      <c r="AN69" s="858"/>
      <c r="AO69" s="858"/>
      <c r="AP69" s="858" t="s">
        <v>515</v>
      </c>
      <c r="AQ69" s="858"/>
      <c r="AR69" s="858"/>
      <c r="AS69" s="858"/>
      <c r="AT69" s="858"/>
      <c r="AU69" s="858" t="s">
        <v>515</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589</v>
      </c>
      <c r="C70" s="902"/>
      <c r="D70" s="902"/>
      <c r="E70" s="902"/>
      <c r="F70" s="902"/>
      <c r="G70" s="902"/>
      <c r="H70" s="902"/>
      <c r="I70" s="902"/>
      <c r="J70" s="902"/>
      <c r="K70" s="902"/>
      <c r="L70" s="902"/>
      <c r="M70" s="902"/>
      <c r="N70" s="902"/>
      <c r="O70" s="902"/>
      <c r="P70" s="903"/>
      <c r="Q70" s="904">
        <v>46</v>
      </c>
      <c r="R70" s="858"/>
      <c r="S70" s="858"/>
      <c r="T70" s="858"/>
      <c r="U70" s="858"/>
      <c r="V70" s="858">
        <v>43</v>
      </c>
      <c r="W70" s="858"/>
      <c r="X70" s="858"/>
      <c r="Y70" s="858"/>
      <c r="Z70" s="858"/>
      <c r="AA70" s="858">
        <v>2</v>
      </c>
      <c r="AB70" s="858"/>
      <c r="AC70" s="858"/>
      <c r="AD70" s="858"/>
      <c r="AE70" s="858"/>
      <c r="AF70" s="858">
        <v>2</v>
      </c>
      <c r="AG70" s="858"/>
      <c r="AH70" s="858"/>
      <c r="AI70" s="858"/>
      <c r="AJ70" s="858"/>
      <c r="AK70" s="858">
        <v>3</v>
      </c>
      <c r="AL70" s="858"/>
      <c r="AM70" s="858"/>
      <c r="AN70" s="858"/>
      <c r="AO70" s="858"/>
      <c r="AP70" s="858" t="s">
        <v>515</v>
      </c>
      <c r="AQ70" s="858"/>
      <c r="AR70" s="858"/>
      <c r="AS70" s="858"/>
      <c r="AT70" s="858"/>
      <c r="AU70" s="858" t="s">
        <v>515</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590</v>
      </c>
      <c r="C71" s="902"/>
      <c r="D71" s="902"/>
      <c r="E71" s="902"/>
      <c r="F71" s="902"/>
      <c r="G71" s="902"/>
      <c r="H71" s="902"/>
      <c r="I71" s="902"/>
      <c r="J71" s="902"/>
      <c r="K71" s="902"/>
      <c r="L71" s="902"/>
      <c r="M71" s="902"/>
      <c r="N71" s="902"/>
      <c r="O71" s="902"/>
      <c r="P71" s="903"/>
      <c r="Q71" s="904">
        <v>131</v>
      </c>
      <c r="R71" s="858"/>
      <c r="S71" s="858"/>
      <c r="T71" s="858"/>
      <c r="U71" s="858"/>
      <c r="V71" s="858">
        <v>91</v>
      </c>
      <c r="W71" s="858"/>
      <c r="X71" s="858"/>
      <c r="Y71" s="858"/>
      <c r="Z71" s="858"/>
      <c r="AA71" s="858">
        <v>40</v>
      </c>
      <c r="AB71" s="858"/>
      <c r="AC71" s="858"/>
      <c r="AD71" s="858"/>
      <c r="AE71" s="858"/>
      <c r="AF71" s="858">
        <v>40</v>
      </c>
      <c r="AG71" s="858"/>
      <c r="AH71" s="858"/>
      <c r="AI71" s="858"/>
      <c r="AJ71" s="858"/>
      <c r="AK71" s="858">
        <v>40</v>
      </c>
      <c r="AL71" s="858"/>
      <c r="AM71" s="858"/>
      <c r="AN71" s="858"/>
      <c r="AO71" s="858"/>
      <c r="AP71" s="858" t="s">
        <v>515</v>
      </c>
      <c r="AQ71" s="858"/>
      <c r="AR71" s="858"/>
      <c r="AS71" s="858"/>
      <c r="AT71" s="858"/>
      <c r="AU71" s="858" t="s">
        <v>515</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591</v>
      </c>
      <c r="C72" s="902"/>
      <c r="D72" s="902"/>
      <c r="E72" s="902"/>
      <c r="F72" s="902"/>
      <c r="G72" s="902"/>
      <c r="H72" s="902"/>
      <c r="I72" s="902"/>
      <c r="J72" s="902"/>
      <c r="K72" s="902"/>
      <c r="L72" s="902"/>
      <c r="M72" s="902"/>
      <c r="N72" s="902"/>
      <c r="O72" s="902"/>
      <c r="P72" s="903"/>
      <c r="Q72" s="904">
        <v>89</v>
      </c>
      <c r="R72" s="858"/>
      <c r="S72" s="858"/>
      <c r="T72" s="858"/>
      <c r="U72" s="858"/>
      <c r="V72" s="858">
        <v>84</v>
      </c>
      <c r="W72" s="858"/>
      <c r="X72" s="858"/>
      <c r="Y72" s="858"/>
      <c r="Z72" s="858"/>
      <c r="AA72" s="858">
        <v>5</v>
      </c>
      <c r="AB72" s="858"/>
      <c r="AC72" s="858"/>
      <c r="AD72" s="858"/>
      <c r="AE72" s="858"/>
      <c r="AF72" s="858">
        <v>5</v>
      </c>
      <c r="AG72" s="858"/>
      <c r="AH72" s="858"/>
      <c r="AI72" s="858"/>
      <c r="AJ72" s="858"/>
      <c r="AK72" s="858">
        <v>5</v>
      </c>
      <c r="AL72" s="858"/>
      <c r="AM72" s="858"/>
      <c r="AN72" s="858"/>
      <c r="AO72" s="858"/>
      <c r="AP72" s="858" t="s">
        <v>515</v>
      </c>
      <c r="AQ72" s="858"/>
      <c r="AR72" s="858"/>
      <c r="AS72" s="858"/>
      <c r="AT72" s="858"/>
      <c r="AU72" s="858" t="s">
        <v>515</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592</v>
      </c>
      <c r="C73" s="902"/>
      <c r="D73" s="902"/>
      <c r="E73" s="902"/>
      <c r="F73" s="902"/>
      <c r="G73" s="902"/>
      <c r="H73" s="902"/>
      <c r="I73" s="902"/>
      <c r="J73" s="902"/>
      <c r="K73" s="902"/>
      <c r="L73" s="902"/>
      <c r="M73" s="902"/>
      <c r="N73" s="902"/>
      <c r="O73" s="902"/>
      <c r="P73" s="903"/>
      <c r="Q73" s="904">
        <v>285945</v>
      </c>
      <c r="R73" s="858"/>
      <c r="S73" s="858"/>
      <c r="T73" s="858"/>
      <c r="U73" s="858"/>
      <c r="V73" s="858">
        <v>277863</v>
      </c>
      <c r="W73" s="858"/>
      <c r="X73" s="858"/>
      <c r="Y73" s="858"/>
      <c r="Z73" s="858"/>
      <c r="AA73" s="858">
        <v>8082</v>
      </c>
      <c r="AB73" s="858"/>
      <c r="AC73" s="858"/>
      <c r="AD73" s="858"/>
      <c r="AE73" s="858"/>
      <c r="AF73" s="858">
        <v>8082</v>
      </c>
      <c r="AG73" s="858"/>
      <c r="AH73" s="858"/>
      <c r="AI73" s="858"/>
      <c r="AJ73" s="858"/>
      <c r="AK73" s="858" t="s">
        <v>515</v>
      </c>
      <c r="AL73" s="858"/>
      <c r="AM73" s="858"/>
      <c r="AN73" s="858"/>
      <c r="AO73" s="858"/>
      <c r="AP73" s="858" t="s">
        <v>515</v>
      </c>
      <c r="AQ73" s="858"/>
      <c r="AR73" s="858"/>
      <c r="AS73" s="858"/>
      <c r="AT73" s="858"/>
      <c r="AU73" s="858" t="s">
        <v>515</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391</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SUM(AF68:AJ87)</f>
        <v>8511</v>
      </c>
      <c r="AG88" s="872"/>
      <c r="AH88" s="872"/>
      <c r="AI88" s="872"/>
      <c r="AJ88" s="872"/>
      <c r="AK88" s="869"/>
      <c r="AL88" s="869"/>
      <c r="AM88" s="869"/>
      <c r="AN88" s="869"/>
      <c r="AO88" s="869"/>
      <c r="AP88" s="872" t="s">
        <v>599</v>
      </c>
      <c r="AQ88" s="872"/>
      <c r="AR88" s="872"/>
      <c r="AS88" s="872"/>
      <c r="AT88" s="872"/>
      <c r="AU88" s="872" t="s">
        <v>599</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SUM(CR7:CV88)</f>
        <v>178</v>
      </c>
      <c r="CS102" s="880"/>
      <c r="CT102" s="880"/>
      <c r="CU102" s="880"/>
      <c r="CV102" s="919"/>
      <c r="CW102" s="918">
        <f>SUM(CW7:DA88)</f>
        <v>53</v>
      </c>
      <c r="CX102" s="880"/>
      <c r="CY102" s="880"/>
      <c r="CZ102" s="880"/>
      <c r="DA102" s="919"/>
      <c r="DB102" s="918" t="s">
        <v>599</v>
      </c>
      <c r="DC102" s="880"/>
      <c r="DD102" s="880"/>
      <c r="DE102" s="880"/>
      <c r="DF102" s="919"/>
      <c r="DG102" s="918" t="s">
        <v>515</v>
      </c>
      <c r="DH102" s="880"/>
      <c r="DI102" s="880"/>
      <c r="DJ102" s="880"/>
      <c r="DK102" s="919"/>
      <c r="DL102" s="918" t="s">
        <v>515</v>
      </c>
      <c r="DM102" s="880"/>
      <c r="DN102" s="880"/>
      <c r="DO102" s="880"/>
      <c r="DP102" s="919"/>
      <c r="DQ102" s="918" t="s">
        <v>515</v>
      </c>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306</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306</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306</v>
      </c>
      <c r="DR109" s="921"/>
      <c r="DS109" s="921"/>
      <c r="DT109" s="921"/>
      <c r="DU109" s="922"/>
      <c r="DV109" s="920" t="s">
        <v>436</v>
      </c>
      <c r="DW109" s="921"/>
      <c r="DX109" s="921"/>
      <c r="DY109" s="921"/>
      <c r="DZ109" s="923"/>
    </row>
    <row r="110" spans="1:131" s="226" customFormat="1" ht="26.25" customHeight="1">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6690286</v>
      </c>
      <c r="AB110" s="928"/>
      <c r="AC110" s="928"/>
      <c r="AD110" s="928"/>
      <c r="AE110" s="929"/>
      <c r="AF110" s="930">
        <v>6798822</v>
      </c>
      <c r="AG110" s="928"/>
      <c r="AH110" s="928"/>
      <c r="AI110" s="928"/>
      <c r="AJ110" s="929"/>
      <c r="AK110" s="930">
        <v>6838876</v>
      </c>
      <c r="AL110" s="928"/>
      <c r="AM110" s="928"/>
      <c r="AN110" s="928"/>
      <c r="AO110" s="929"/>
      <c r="AP110" s="931">
        <v>22.5</v>
      </c>
      <c r="AQ110" s="932"/>
      <c r="AR110" s="932"/>
      <c r="AS110" s="932"/>
      <c r="AT110" s="933"/>
      <c r="AU110" s="934" t="s">
        <v>73</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54301836</v>
      </c>
      <c r="BR110" s="959"/>
      <c r="BS110" s="959"/>
      <c r="BT110" s="959"/>
      <c r="BU110" s="959"/>
      <c r="BV110" s="959">
        <v>52945765</v>
      </c>
      <c r="BW110" s="959"/>
      <c r="BX110" s="959"/>
      <c r="BY110" s="959"/>
      <c r="BZ110" s="959"/>
      <c r="CA110" s="959">
        <v>51601166</v>
      </c>
      <c r="CB110" s="959"/>
      <c r="CC110" s="959"/>
      <c r="CD110" s="959"/>
      <c r="CE110" s="959"/>
      <c r="CF110" s="972">
        <v>170</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393</v>
      </c>
      <c r="DH110" s="959"/>
      <c r="DI110" s="959"/>
      <c r="DJ110" s="959"/>
      <c r="DK110" s="959"/>
      <c r="DL110" s="959" t="s">
        <v>127</v>
      </c>
      <c r="DM110" s="959"/>
      <c r="DN110" s="959"/>
      <c r="DO110" s="959"/>
      <c r="DP110" s="959"/>
      <c r="DQ110" s="959" t="s">
        <v>393</v>
      </c>
      <c r="DR110" s="959"/>
      <c r="DS110" s="959"/>
      <c r="DT110" s="959"/>
      <c r="DU110" s="959"/>
      <c r="DV110" s="960" t="s">
        <v>393</v>
      </c>
      <c r="DW110" s="960"/>
      <c r="DX110" s="960"/>
      <c r="DY110" s="960"/>
      <c r="DZ110" s="961"/>
    </row>
    <row r="111" spans="1:131" s="226" customFormat="1" ht="26.25" customHeight="1">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443</v>
      </c>
      <c r="AB111" s="966"/>
      <c r="AC111" s="966"/>
      <c r="AD111" s="966"/>
      <c r="AE111" s="967"/>
      <c r="AF111" s="968" t="s">
        <v>127</v>
      </c>
      <c r="AG111" s="966"/>
      <c r="AH111" s="966"/>
      <c r="AI111" s="966"/>
      <c r="AJ111" s="967"/>
      <c r="AK111" s="968" t="s">
        <v>127</v>
      </c>
      <c r="AL111" s="966"/>
      <c r="AM111" s="966"/>
      <c r="AN111" s="966"/>
      <c r="AO111" s="967"/>
      <c r="AP111" s="969" t="s">
        <v>393</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t="s">
        <v>127</v>
      </c>
      <c r="BR111" s="954"/>
      <c r="BS111" s="954"/>
      <c r="BT111" s="954"/>
      <c r="BU111" s="954"/>
      <c r="BV111" s="954" t="s">
        <v>393</v>
      </c>
      <c r="BW111" s="954"/>
      <c r="BX111" s="954"/>
      <c r="BY111" s="954"/>
      <c r="BZ111" s="954"/>
      <c r="CA111" s="954" t="s">
        <v>127</v>
      </c>
      <c r="CB111" s="954"/>
      <c r="CC111" s="954"/>
      <c r="CD111" s="954"/>
      <c r="CE111" s="954"/>
      <c r="CF111" s="948" t="s">
        <v>127</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127</v>
      </c>
      <c r="DH111" s="954"/>
      <c r="DI111" s="954"/>
      <c r="DJ111" s="954"/>
      <c r="DK111" s="954"/>
      <c r="DL111" s="954" t="s">
        <v>127</v>
      </c>
      <c r="DM111" s="954"/>
      <c r="DN111" s="954"/>
      <c r="DO111" s="954"/>
      <c r="DP111" s="954"/>
      <c r="DQ111" s="954" t="s">
        <v>443</v>
      </c>
      <c r="DR111" s="954"/>
      <c r="DS111" s="954"/>
      <c r="DT111" s="954"/>
      <c r="DU111" s="954"/>
      <c r="DV111" s="955" t="s">
        <v>393</v>
      </c>
      <c r="DW111" s="955"/>
      <c r="DX111" s="955"/>
      <c r="DY111" s="955"/>
      <c r="DZ111" s="956"/>
    </row>
    <row r="112" spans="1:131" s="226" customFormat="1" ht="26.25" customHeight="1">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393</v>
      </c>
      <c r="AG112" s="987"/>
      <c r="AH112" s="987"/>
      <c r="AI112" s="987"/>
      <c r="AJ112" s="988"/>
      <c r="AK112" s="989" t="s">
        <v>443</v>
      </c>
      <c r="AL112" s="987"/>
      <c r="AM112" s="987"/>
      <c r="AN112" s="987"/>
      <c r="AO112" s="988"/>
      <c r="AP112" s="990" t="s">
        <v>393</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6386718</v>
      </c>
      <c r="BR112" s="954"/>
      <c r="BS112" s="954"/>
      <c r="BT112" s="954"/>
      <c r="BU112" s="954"/>
      <c r="BV112" s="954">
        <v>5710812</v>
      </c>
      <c r="BW112" s="954"/>
      <c r="BX112" s="954"/>
      <c r="BY112" s="954"/>
      <c r="BZ112" s="954"/>
      <c r="CA112" s="954">
        <v>4834371</v>
      </c>
      <c r="CB112" s="954"/>
      <c r="CC112" s="954"/>
      <c r="CD112" s="954"/>
      <c r="CE112" s="954"/>
      <c r="CF112" s="948">
        <v>15.9</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127</v>
      </c>
      <c r="DM112" s="954"/>
      <c r="DN112" s="954"/>
      <c r="DO112" s="954"/>
      <c r="DP112" s="954"/>
      <c r="DQ112" s="954" t="s">
        <v>443</v>
      </c>
      <c r="DR112" s="954"/>
      <c r="DS112" s="954"/>
      <c r="DT112" s="954"/>
      <c r="DU112" s="954"/>
      <c r="DV112" s="955" t="s">
        <v>393</v>
      </c>
      <c r="DW112" s="955"/>
      <c r="DX112" s="955"/>
      <c r="DY112" s="955"/>
      <c r="DZ112" s="956"/>
    </row>
    <row r="113" spans="1:130" s="226" customFormat="1" ht="26.25" customHeight="1">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752159</v>
      </c>
      <c r="AB113" s="966"/>
      <c r="AC113" s="966"/>
      <c r="AD113" s="966"/>
      <c r="AE113" s="967"/>
      <c r="AF113" s="968">
        <v>744439</v>
      </c>
      <c r="AG113" s="966"/>
      <c r="AH113" s="966"/>
      <c r="AI113" s="966"/>
      <c r="AJ113" s="967"/>
      <c r="AK113" s="968">
        <v>702039</v>
      </c>
      <c r="AL113" s="966"/>
      <c r="AM113" s="966"/>
      <c r="AN113" s="966"/>
      <c r="AO113" s="967"/>
      <c r="AP113" s="969">
        <v>2.2999999999999998</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t="s">
        <v>127</v>
      </c>
      <c r="BR113" s="954"/>
      <c r="BS113" s="954"/>
      <c r="BT113" s="954"/>
      <c r="BU113" s="954"/>
      <c r="BV113" s="954" t="s">
        <v>443</v>
      </c>
      <c r="BW113" s="954"/>
      <c r="BX113" s="954"/>
      <c r="BY113" s="954"/>
      <c r="BZ113" s="954"/>
      <c r="CA113" s="954" t="s">
        <v>443</v>
      </c>
      <c r="CB113" s="954"/>
      <c r="CC113" s="954"/>
      <c r="CD113" s="954"/>
      <c r="CE113" s="954"/>
      <c r="CF113" s="948" t="s">
        <v>443</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393</v>
      </c>
      <c r="DH113" s="987"/>
      <c r="DI113" s="987"/>
      <c r="DJ113" s="987"/>
      <c r="DK113" s="988"/>
      <c r="DL113" s="989" t="s">
        <v>393</v>
      </c>
      <c r="DM113" s="987"/>
      <c r="DN113" s="987"/>
      <c r="DO113" s="987"/>
      <c r="DP113" s="988"/>
      <c r="DQ113" s="989" t="s">
        <v>443</v>
      </c>
      <c r="DR113" s="987"/>
      <c r="DS113" s="987"/>
      <c r="DT113" s="987"/>
      <c r="DU113" s="988"/>
      <c r="DV113" s="990" t="s">
        <v>443</v>
      </c>
      <c r="DW113" s="991"/>
      <c r="DX113" s="991"/>
      <c r="DY113" s="991"/>
      <c r="DZ113" s="992"/>
    </row>
    <row r="114" spans="1:130" s="226" customFormat="1" ht="26.25" customHeight="1">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443</v>
      </c>
      <c r="AB114" s="987"/>
      <c r="AC114" s="987"/>
      <c r="AD114" s="987"/>
      <c r="AE114" s="988"/>
      <c r="AF114" s="989" t="s">
        <v>443</v>
      </c>
      <c r="AG114" s="987"/>
      <c r="AH114" s="987"/>
      <c r="AI114" s="987"/>
      <c r="AJ114" s="988"/>
      <c r="AK114" s="989" t="s">
        <v>393</v>
      </c>
      <c r="AL114" s="987"/>
      <c r="AM114" s="987"/>
      <c r="AN114" s="987"/>
      <c r="AO114" s="988"/>
      <c r="AP114" s="990" t="s">
        <v>443</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6011410</v>
      </c>
      <c r="BR114" s="954"/>
      <c r="BS114" s="954"/>
      <c r="BT114" s="954"/>
      <c r="BU114" s="954"/>
      <c r="BV114" s="954">
        <v>5840097</v>
      </c>
      <c r="BW114" s="954"/>
      <c r="BX114" s="954"/>
      <c r="BY114" s="954"/>
      <c r="BZ114" s="954"/>
      <c r="CA114" s="954">
        <v>5788220</v>
      </c>
      <c r="CB114" s="954"/>
      <c r="CC114" s="954"/>
      <c r="CD114" s="954"/>
      <c r="CE114" s="954"/>
      <c r="CF114" s="948">
        <v>19.100000000000001</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393</v>
      </c>
      <c r="DH114" s="987"/>
      <c r="DI114" s="987"/>
      <c r="DJ114" s="987"/>
      <c r="DK114" s="988"/>
      <c r="DL114" s="989" t="s">
        <v>127</v>
      </c>
      <c r="DM114" s="987"/>
      <c r="DN114" s="987"/>
      <c r="DO114" s="987"/>
      <c r="DP114" s="988"/>
      <c r="DQ114" s="989" t="s">
        <v>393</v>
      </c>
      <c r="DR114" s="987"/>
      <c r="DS114" s="987"/>
      <c r="DT114" s="987"/>
      <c r="DU114" s="988"/>
      <c r="DV114" s="990" t="s">
        <v>127</v>
      </c>
      <c r="DW114" s="991"/>
      <c r="DX114" s="991"/>
      <c r="DY114" s="991"/>
      <c r="DZ114" s="992"/>
    </row>
    <row r="115" spans="1:130" s="226" customFormat="1" ht="26.25" customHeight="1">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2902</v>
      </c>
      <c r="AB115" s="966"/>
      <c r="AC115" s="966"/>
      <c r="AD115" s="966"/>
      <c r="AE115" s="967"/>
      <c r="AF115" s="968">
        <v>1901</v>
      </c>
      <c r="AG115" s="966"/>
      <c r="AH115" s="966"/>
      <c r="AI115" s="966"/>
      <c r="AJ115" s="967"/>
      <c r="AK115" s="968">
        <v>1511</v>
      </c>
      <c r="AL115" s="966"/>
      <c r="AM115" s="966"/>
      <c r="AN115" s="966"/>
      <c r="AO115" s="967"/>
      <c r="AP115" s="969">
        <v>0</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393</v>
      </c>
      <c r="BR115" s="954"/>
      <c r="BS115" s="954"/>
      <c r="BT115" s="954"/>
      <c r="BU115" s="954"/>
      <c r="BV115" s="954" t="s">
        <v>393</v>
      </c>
      <c r="BW115" s="954"/>
      <c r="BX115" s="954"/>
      <c r="BY115" s="954"/>
      <c r="BZ115" s="954"/>
      <c r="CA115" s="954" t="s">
        <v>393</v>
      </c>
      <c r="CB115" s="954"/>
      <c r="CC115" s="954"/>
      <c r="CD115" s="954"/>
      <c r="CE115" s="954"/>
      <c r="CF115" s="948" t="s">
        <v>393</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127</v>
      </c>
      <c r="DM115" s="987"/>
      <c r="DN115" s="987"/>
      <c r="DO115" s="987"/>
      <c r="DP115" s="988"/>
      <c r="DQ115" s="989" t="s">
        <v>127</v>
      </c>
      <c r="DR115" s="987"/>
      <c r="DS115" s="987"/>
      <c r="DT115" s="987"/>
      <c r="DU115" s="988"/>
      <c r="DV115" s="990" t="s">
        <v>393</v>
      </c>
      <c r="DW115" s="991"/>
      <c r="DX115" s="991"/>
      <c r="DY115" s="991"/>
      <c r="DZ115" s="992"/>
    </row>
    <row r="116" spans="1:130" s="226" customFormat="1" ht="26.25" customHeight="1">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393</v>
      </c>
      <c r="AB116" s="987"/>
      <c r="AC116" s="987"/>
      <c r="AD116" s="987"/>
      <c r="AE116" s="988"/>
      <c r="AF116" s="989" t="s">
        <v>393</v>
      </c>
      <c r="AG116" s="987"/>
      <c r="AH116" s="987"/>
      <c r="AI116" s="987"/>
      <c r="AJ116" s="988"/>
      <c r="AK116" s="989" t="s">
        <v>443</v>
      </c>
      <c r="AL116" s="987"/>
      <c r="AM116" s="987"/>
      <c r="AN116" s="987"/>
      <c r="AO116" s="988"/>
      <c r="AP116" s="990" t="s">
        <v>443</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127</v>
      </c>
      <c r="BW116" s="954"/>
      <c r="BX116" s="954"/>
      <c r="BY116" s="954"/>
      <c r="BZ116" s="954"/>
      <c r="CA116" s="954" t="s">
        <v>393</v>
      </c>
      <c r="CB116" s="954"/>
      <c r="CC116" s="954"/>
      <c r="CD116" s="954"/>
      <c r="CE116" s="954"/>
      <c r="CF116" s="948" t="s">
        <v>393</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127</v>
      </c>
      <c r="DH116" s="987"/>
      <c r="DI116" s="987"/>
      <c r="DJ116" s="987"/>
      <c r="DK116" s="988"/>
      <c r="DL116" s="989" t="s">
        <v>443</v>
      </c>
      <c r="DM116" s="987"/>
      <c r="DN116" s="987"/>
      <c r="DO116" s="987"/>
      <c r="DP116" s="988"/>
      <c r="DQ116" s="989" t="s">
        <v>127</v>
      </c>
      <c r="DR116" s="987"/>
      <c r="DS116" s="987"/>
      <c r="DT116" s="987"/>
      <c r="DU116" s="988"/>
      <c r="DV116" s="990" t="s">
        <v>443</v>
      </c>
      <c r="DW116" s="991"/>
      <c r="DX116" s="991"/>
      <c r="DY116" s="991"/>
      <c r="DZ116" s="992"/>
    </row>
    <row r="117" spans="1:130" s="226" customFormat="1" ht="26.25" customHeight="1">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7445347</v>
      </c>
      <c r="AB117" s="1007"/>
      <c r="AC117" s="1007"/>
      <c r="AD117" s="1007"/>
      <c r="AE117" s="1008"/>
      <c r="AF117" s="1009">
        <v>7545162</v>
      </c>
      <c r="AG117" s="1007"/>
      <c r="AH117" s="1007"/>
      <c r="AI117" s="1007"/>
      <c r="AJ117" s="1008"/>
      <c r="AK117" s="1009">
        <v>7542426</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127</v>
      </c>
      <c r="BR117" s="954"/>
      <c r="BS117" s="954"/>
      <c r="BT117" s="954"/>
      <c r="BU117" s="954"/>
      <c r="BV117" s="954" t="s">
        <v>127</v>
      </c>
      <c r="BW117" s="954"/>
      <c r="BX117" s="954"/>
      <c r="BY117" s="954"/>
      <c r="BZ117" s="954"/>
      <c r="CA117" s="954" t="s">
        <v>127</v>
      </c>
      <c r="CB117" s="954"/>
      <c r="CC117" s="954"/>
      <c r="CD117" s="954"/>
      <c r="CE117" s="954"/>
      <c r="CF117" s="948" t="s">
        <v>127</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443</v>
      </c>
      <c r="DH117" s="987"/>
      <c r="DI117" s="987"/>
      <c r="DJ117" s="987"/>
      <c r="DK117" s="988"/>
      <c r="DL117" s="989" t="s">
        <v>443</v>
      </c>
      <c r="DM117" s="987"/>
      <c r="DN117" s="987"/>
      <c r="DO117" s="987"/>
      <c r="DP117" s="988"/>
      <c r="DQ117" s="989" t="s">
        <v>127</v>
      </c>
      <c r="DR117" s="987"/>
      <c r="DS117" s="987"/>
      <c r="DT117" s="987"/>
      <c r="DU117" s="988"/>
      <c r="DV117" s="990" t="s">
        <v>393</v>
      </c>
      <c r="DW117" s="991"/>
      <c r="DX117" s="991"/>
      <c r="DY117" s="991"/>
      <c r="DZ117" s="992"/>
    </row>
    <row r="118" spans="1:130" s="226" customFormat="1" ht="26.25" customHeight="1">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306</v>
      </c>
      <c r="AL118" s="921"/>
      <c r="AM118" s="921"/>
      <c r="AN118" s="921"/>
      <c r="AO118" s="922"/>
      <c r="AP118" s="998" t="s">
        <v>436</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443</v>
      </c>
      <c r="BR118" s="1028"/>
      <c r="BS118" s="1028"/>
      <c r="BT118" s="1028"/>
      <c r="BU118" s="1028"/>
      <c r="BV118" s="1028" t="s">
        <v>127</v>
      </c>
      <c r="BW118" s="1028"/>
      <c r="BX118" s="1028"/>
      <c r="BY118" s="1028"/>
      <c r="BZ118" s="1028"/>
      <c r="CA118" s="1028" t="s">
        <v>393</v>
      </c>
      <c r="CB118" s="1028"/>
      <c r="CC118" s="1028"/>
      <c r="CD118" s="1028"/>
      <c r="CE118" s="1028"/>
      <c r="CF118" s="948" t="s">
        <v>393</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393</v>
      </c>
      <c r="DH118" s="987"/>
      <c r="DI118" s="987"/>
      <c r="DJ118" s="987"/>
      <c r="DK118" s="988"/>
      <c r="DL118" s="989" t="s">
        <v>393</v>
      </c>
      <c r="DM118" s="987"/>
      <c r="DN118" s="987"/>
      <c r="DO118" s="987"/>
      <c r="DP118" s="988"/>
      <c r="DQ118" s="989" t="s">
        <v>393</v>
      </c>
      <c r="DR118" s="987"/>
      <c r="DS118" s="987"/>
      <c r="DT118" s="987"/>
      <c r="DU118" s="988"/>
      <c r="DV118" s="990" t="s">
        <v>443</v>
      </c>
      <c r="DW118" s="991"/>
      <c r="DX118" s="991"/>
      <c r="DY118" s="991"/>
      <c r="DZ118" s="992"/>
    </row>
    <row r="119" spans="1:130" s="226" customFormat="1" ht="26.25" customHeight="1">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443</v>
      </c>
      <c r="AB119" s="928"/>
      <c r="AC119" s="928"/>
      <c r="AD119" s="928"/>
      <c r="AE119" s="929"/>
      <c r="AF119" s="930" t="s">
        <v>127</v>
      </c>
      <c r="AG119" s="928"/>
      <c r="AH119" s="928"/>
      <c r="AI119" s="928"/>
      <c r="AJ119" s="929"/>
      <c r="AK119" s="930" t="s">
        <v>443</v>
      </c>
      <c r="AL119" s="928"/>
      <c r="AM119" s="928"/>
      <c r="AN119" s="928"/>
      <c r="AO119" s="929"/>
      <c r="AP119" s="931" t="s">
        <v>393</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467</v>
      </c>
      <c r="BP119" s="1033"/>
      <c r="BQ119" s="1027">
        <v>66699964</v>
      </c>
      <c r="BR119" s="1028"/>
      <c r="BS119" s="1028"/>
      <c r="BT119" s="1028"/>
      <c r="BU119" s="1028"/>
      <c r="BV119" s="1028">
        <v>64496674</v>
      </c>
      <c r="BW119" s="1028"/>
      <c r="BX119" s="1028"/>
      <c r="BY119" s="1028"/>
      <c r="BZ119" s="1028"/>
      <c r="CA119" s="1028">
        <v>62223757</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443</v>
      </c>
      <c r="DH119" s="1014"/>
      <c r="DI119" s="1014"/>
      <c r="DJ119" s="1014"/>
      <c r="DK119" s="1015"/>
      <c r="DL119" s="1013" t="s">
        <v>443</v>
      </c>
      <c r="DM119" s="1014"/>
      <c r="DN119" s="1014"/>
      <c r="DO119" s="1014"/>
      <c r="DP119" s="1015"/>
      <c r="DQ119" s="1013" t="s">
        <v>443</v>
      </c>
      <c r="DR119" s="1014"/>
      <c r="DS119" s="1014"/>
      <c r="DT119" s="1014"/>
      <c r="DU119" s="1015"/>
      <c r="DV119" s="1016" t="s">
        <v>443</v>
      </c>
      <c r="DW119" s="1017"/>
      <c r="DX119" s="1017"/>
      <c r="DY119" s="1017"/>
      <c r="DZ119" s="1018"/>
    </row>
    <row r="120" spans="1:130" s="226" customFormat="1" ht="26.25" customHeight="1">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443</v>
      </c>
      <c r="AB120" s="987"/>
      <c r="AC120" s="987"/>
      <c r="AD120" s="987"/>
      <c r="AE120" s="988"/>
      <c r="AF120" s="989" t="s">
        <v>443</v>
      </c>
      <c r="AG120" s="987"/>
      <c r="AH120" s="987"/>
      <c r="AI120" s="987"/>
      <c r="AJ120" s="988"/>
      <c r="AK120" s="989" t="s">
        <v>443</v>
      </c>
      <c r="AL120" s="987"/>
      <c r="AM120" s="987"/>
      <c r="AN120" s="987"/>
      <c r="AO120" s="988"/>
      <c r="AP120" s="990" t="s">
        <v>443</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24196015</v>
      </c>
      <c r="BR120" s="959"/>
      <c r="BS120" s="959"/>
      <c r="BT120" s="959"/>
      <c r="BU120" s="959"/>
      <c r="BV120" s="959">
        <v>23885929</v>
      </c>
      <c r="BW120" s="959"/>
      <c r="BX120" s="959"/>
      <c r="BY120" s="959"/>
      <c r="BZ120" s="959"/>
      <c r="CA120" s="959">
        <v>26985993</v>
      </c>
      <c r="CB120" s="959"/>
      <c r="CC120" s="959"/>
      <c r="CD120" s="959"/>
      <c r="CE120" s="959"/>
      <c r="CF120" s="972">
        <v>88.9</v>
      </c>
      <c r="CG120" s="973"/>
      <c r="CH120" s="973"/>
      <c r="CI120" s="973"/>
      <c r="CJ120" s="973"/>
      <c r="CK120" s="1034" t="s">
        <v>471</v>
      </c>
      <c r="CL120" s="1035"/>
      <c r="CM120" s="1035"/>
      <c r="CN120" s="1035"/>
      <c r="CO120" s="1036"/>
      <c r="CP120" s="1042" t="s">
        <v>472</v>
      </c>
      <c r="CQ120" s="1043"/>
      <c r="CR120" s="1043"/>
      <c r="CS120" s="1043"/>
      <c r="CT120" s="1043"/>
      <c r="CU120" s="1043"/>
      <c r="CV120" s="1043"/>
      <c r="CW120" s="1043"/>
      <c r="CX120" s="1043"/>
      <c r="CY120" s="1043"/>
      <c r="CZ120" s="1043"/>
      <c r="DA120" s="1043"/>
      <c r="DB120" s="1043"/>
      <c r="DC120" s="1043"/>
      <c r="DD120" s="1043"/>
      <c r="DE120" s="1043"/>
      <c r="DF120" s="1044"/>
      <c r="DG120" s="958">
        <v>5250535</v>
      </c>
      <c r="DH120" s="959"/>
      <c r="DI120" s="959"/>
      <c r="DJ120" s="959"/>
      <c r="DK120" s="959"/>
      <c r="DL120" s="959">
        <v>4692060</v>
      </c>
      <c r="DM120" s="959"/>
      <c r="DN120" s="959"/>
      <c r="DO120" s="959"/>
      <c r="DP120" s="959"/>
      <c r="DQ120" s="959">
        <v>3757864</v>
      </c>
      <c r="DR120" s="959"/>
      <c r="DS120" s="959"/>
      <c r="DT120" s="959"/>
      <c r="DU120" s="959"/>
      <c r="DV120" s="960">
        <v>12.4</v>
      </c>
      <c r="DW120" s="960"/>
      <c r="DX120" s="960"/>
      <c r="DY120" s="960"/>
      <c r="DZ120" s="961"/>
    </row>
    <row r="121" spans="1:130" s="226" customFormat="1" ht="26.25" customHeight="1">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443</v>
      </c>
      <c r="AB121" s="987"/>
      <c r="AC121" s="987"/>
      <c r="AD121" s="987"/>
      <c r="AE121" s="988"/>
      <c r="AF121" s="989" t="s">
        <v>443</v>
      </c>
      <c r="AG121" s="987"/>
      <c r="AH121" s="987"/>
      <c r="AI121" s="987"/>
      <c r="AJ121" s="988"/>
      <c r="AK121" s="989" t="s">
        <v>393</v>
      </c>
      <c r="AL121" s="987"/>
      <c r="AM121" s="987"/>
      <c r="AN121" s="987"/>
      <c r="AO121" s="988"/>
      <c r="AP121" s="990" t="s">
        <v>393</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3975840</v>
      </c>
      <c r="BR121" s="954"/>
      <c r="BS121" s="954"/>
      <c r="BT121" s="954"/>
      <c r="BU121" s="954"/>
      <c r="BV121" s="954">
        <v>3382415</v>
      </c>
      <c r="BW121" s="954"/>
      <c r="BX121" s="954"/>
      <c r="BY121" s="954"/>
      <c r="BZ121" s="954"/>
      <c r="CA121" s="954">
        <v>2959633</v>
      </c>
      <c r="CB121" s="954"/>
      <c r="CC121" s="954"/>
      <c r="CD121" s="954"/>
      <c r="CE121" s="954"/>
      <c r="CF121" s="948">
        <v>9.8000000000000007</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v>818031</v>
      </c>
      <c r="DH121" s="954"/>
      <c r="DI121" s="954"/>
      <c r="DJ121" s="954"/>
      <c r="DK121" s="954"/>
      <c r="DL121" s="954">
        <v>712715</v>
      </c>
      <c r="DM121" s="954"/>
      <c r="DN121" s="954"/>
      <c r="DO121" s="954"/>
      <c r="DP121" s="954"/>
      <c r="DQ121" s="954">
        <v>786411</v>
      </c>
      <c r="DR121" s="954"/>
      <c r="DS121" s="954"/>
      <c r="DT121" s="954"/>
      <c r="DU121" s="954"/>
      <c r="DV121" s="955">
        <v>2.6</v>
      </c>
      <c r="DW121" s="955"/>
      <c r="DX121" s="955"/>
      <c r="DY121" s="955"/>
      <c r="DZ121" s="956"/>
    </row>
    <row r="122" spans="1:130" s="226" customFormat="1" ht="26.25" customHeight="1">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393</v>
      </c>
      <c r="AB122" s="987"/>
      <c r="AC122" s="987"/>
      <c r="AD122" s="987"/>
      <c r="AE122" s="988"/>
      <c r="AF122" s="989" t="s">
        <v>443</v>
      </c>
      <c r="AG122" s="987"/>
      <c r="AH122" s="987"/>
      <c r="AI122" s="987"/>
      <c r="AJ122" s="988"/>
      <c r="AK122" s="989" t="s">
        <v>443</v>
      </c>
      <c r="AL122" s="987"/>
      <c r="AM122" s="987"/>
      <c r="AN122" s="987"/>
      <c r="AO122" s="988"/>
      <c r="AP122" s="990" t="s">
        <v>443</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44957329</v>
      </c>
      <c r="BR122" s="1028"/>
      <c r="BS122" s="1028"/>
      <c r="BT122" s="1028"/>
      <c r="BU122" s="1028"/>
      <c r="BV122" s="1028">
        <v>44902427</v>
      </c>
      <c r="BW122" s="1028"/>
      <c r="BX122" s="1028"/>
      <c r="BY122" s="1028"/>
      <c r="BZ122" s="1028"/>
      <c r="CA122" s="1028">
        <v>42750885</v>
      </c>
      <c r="CB122" s="1028"/>
      <c r="CC122" s="1028"/>
      <c r="CD122" s="1028"/>
      <c r="CE122" s="1028"/>
      <c r="CF122" s="1045">
        <v>140.9</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v>318152</v>
      </c>
      <c r="DH122" s="954"/>
      <c r="DI122" s="954"/>
      <c r="DJ122" s="954"/>
      <c r="DK122" s="954"/>
      <c r="DL122" s="954">
        <v>306037</v>
      </c>
      <c r="DM122" s="954"/>
      <c r="DN122" s="954"/>
      <c r="DO122" s="954"/>
      <c r="DP122" s="954"/>
      <c r="DQ122" s="954">
        <v>290096</v>
      </c>
      <c r="DR122" s="954"/>
      <c r="DS122" s="954"/>
      <c r="DT122" s="954"/>
      <c r="DU122" s="954"/>
      <c r="DV122" s="955">
        <v>1</v>
      </c>
      <c r="DW122" s="955"/>
      <c r="DX122" s="955"/>
      <c r="DY122" s="955"/>
      <c r="DZ122" s="956"/>
    </row>
    <row r="123" spans="1:130" s="226" customFormat="1" ht="26.25" customHeight="1">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443</v>
      </c>
      <c r="AB123" s="987"/>
      <c r="AC123" s="987"/>
      <c r="AD123" s="987"/>
      <c r="AE123" s="988"/>
      <c r="AF123" s="989" t="s">
        <v>443</v>
      </c>
      <c r="AG123" s="987"/>
      <c r="AH123" s="987"/>
      <c r="AI123" s="987"/>
      <c r="AJ123" s="988"/>
      <c r="AK123" s="989" t="s">
        <v>443</v>
      </c>
      <c r="AL123" s="987"/>
      <c r="AM123" s="987"/>
      <c r="AN123" s="987"/>
      <c r="AO123" s="988"/>
      <c r="AP123" s="990" t="s">
        <v>443</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477</v>
      </c>
      <c r="BP123" s="1033"/>
      <c r="BQ123" s="1091">
        <v>73129184</v>
      </c>
      <c r="BR123" s="1092"/>
      <c r="BS123" s="1092"/>
      <c r="BT123" s="1092"/>
      <c r="BU123" s="1092"/>
      <c r="BV123" s="1092">
        <v>72170771</v>
      </c>
      <c r="BW123" s="1092"/>
      <c r="BX123" s="1092"/>
      <c r="BY123" s="1092"/>
      <c r="BZ123" s="1092"/>
      <c r="CA123" s="1092">
        <v>72696511</v>
      </c>
      <c r="CB123" s="1092"/>
      <c r="CC123" s="1092"/>
      <c r="CD123" s="1092"/>
      <c r="CE123" s="1092"/>
      <c r="CF123" s="1029"/>
      <c r="CG123" s="1030"/>
      <c r="CH123" s="1030"/>
      <c r="CI123" s="1030"/>
      <c r="CJ123" s="1031"/>
      <c r="CK123" s="1037"/>
      <c r="CL123" s="1038"/>
      <c r="CM123" s="1038"/>
      <c r="CN123" s="1038"/>
      <c r="CO123" s="1039"/>
      <c r="CP123" s="1047" t="s">
        <v>413</v>
      </c>
      <c r="CQ123" s="1048"/>
      <c r="CR123" s="1048"/>
      <c r="CS123" s="1048"/>
      <c r="CT123" s="1048"/>
      <c r="CU123" s="1048"/>
      <c r="CV123" s="1048"/>
      <c r="CW123" s="1048"/>
      <c r="CX123" s="1048"/>
      <c r="CY123" s="1048"/>
      <c r="CZ123" s="1048"/>
      <c r="DA123" s="1048"/>
      <c r="DB123" s="1048"/>
      <c r="DC123" s="1048"/>
      <c r="DD123" s="1048"/>
      <c r="DE123" s="1048"/>
      <c r="DF123" s="1049"/>
      <c r="DG123" s="986" t="s">
        <v>127</v>
      </c>
      <c r="DH123" s="987"/>
      <c r="DI123" s="987"/>
      <c r="DJ123" s="987"/>
      <c r="DK123" s="988"/>
      <c r="DL123" s="989" t="s">
        <v>478</v>
      </c>
      <c r="DM123" s="987"/>
      <c r="DN123" s="987"/>
      <c r="DO123" s="987"/>
      <c r="DP123" s="988"/>
      <c r="DQ123" s="989" t="s">
        <v>127</v>
      </c>
      <c r="DR123" s="987"/>
      <c r="DS123" s="987"/>
      <c r="DT123" s="987"/>
      <c r="DU123" s="988"/>
      <c r="DV123" s="990" t="s">
        <v>443</v>
      </c>
      <c r="DW123" s="991"/>
      <c r="DX123" s="991"/>
      <c r="DY123" s="991"/>
      <c r="DZ123" s="992"/>
    </row>
    <row r="124" spans="1:130" s="226" customFormat="1" ht="26.25" customHeight="1" thickBot="1">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127</v>
      </c>
      <c r="AB124" s="987"/>
      <c r="AC124" s="987"/>
      <c r="AD124" s="987"/>
      <c r="AE124" s="988"/>
      <c r="AF124" s="989" t="s">
        <v>127</v>
      </c>
      <c r="AG124" s="987"/>
      <c r="AH124" s="987"/>
      <c r="AI124" s="987"/>
      <c r="AJ124" s="988"/>
      <c r="AK124" s="989" t="s">
        <v>478</v>
      </c>
      <c r="AL124" s="987"/>
      <c r="AM124" s="987"/>
      <c r="AN124" s="987"/>
      <c r="AO124" s="988"/>
      <c r="AP124" s="990" t="s">
        <v>443</v>
      </c>
      <c r="AQ124" s="991"/>
      <c r="AR124" s="991"/>
      <c r="AS124" s="991"/>
      <c r="AT124" s="992"/>
      <c r="AU124" s="1087" t="s">
        <v>479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443</v>
      </c>
      <c r="BR124" s="1055"/>
      <c r="BS124" s="1055"/>
      <c r="BT124" s="1055"/>
      <c r="BU124" s="1055"/>
      <c r="BV124" s="1055" t="s">
        <v>443</v>
      </c>
      <c r="BW124" s="1055"/>
      <c r="BX124" s="1055"/>
      <c r="BY124" s="1055"/>
      <c r="BZ124" s="1055"/>
      <c r="CA124" s="1055" t="s">
        <v>443</v>
      </c>
      <c r="CB124" s="1055"/>
      <c r="CC124" s="1055"/>
      <c r="CD124" s="1055"/>
      <c r="CE124" s="1055"/>
      <c r="CF124" s="1056"/>
      <c r="CG124" s="1057"/>
      <c r="CH124" s="1057"/>
      <c r="CI124" s="1057"/>
      <c r="CJ124" s="1058"/>
      <c r="CK124" s="1040"/>
      <c r="CL124" s="1040"/>
      <c r="CM124" s="1040"/>
      <c r="CN124" s="1040"/>
      <c r="CO124" s="1041"/>
      <c r="CP124" s="1047" t="s">
        <v>480</v>
      </c>
      <c r="CQ124" s="1048"/>
      <c r="CR124" s="1048"/>
      <c r="CS124" s="1048"/>
      <c r="CT124" s="1048"/>
      <c r="CU124" s="1048"/>
      <c r="CV124" s="1048"/>
      <c r="CW124" s="1048"/>
      <c r="CX124" s="1048"/>
      <c r="CY124" s="1048"/>
      <c r="CZ124" s="1048"/>
      <c r="DA124" s="1048"/>
      <c r="DB124" s="1048"/>
      <c r="DC124" s="1048"/>
      <c r="DD124" s="1048"/>
      <c r="DE124" s="1048"/>
      <c r="DF124" s="1049"/>
      <c r="DG124" s="1032" t="s">
        <v>443</v>
      </c>
      <c r="DH124" s="1014"/>
      <c r="DI124" s="1014"/>
      <c r="DJ124" s="1014"/>
      <c r="DK124" s="1015"/>
      <c r="DL124" s="1013" t="s">
        <v>443</v>
      </c>
      <c r="DM124" s="1014"/>
      <c r="DN124" s="1014"/>
      <c r="DO124" s="1014"/>
      <c r="DP124" s="1015"/>
      <c r="DQ124" s="1013" t="s">
        <v>443</v>
      </c>
      <c r="DR124" s="1014"/>
      <c r="DS124" s="1014"/>
      <c r="DT124" s="1014"/>
      <c r="DU124" s="1015"/>
      <c r="DV124" s="1016" t="s">
        <v>443</v>
      </c>
      <c r="DW124" s="1017"/>
      <c r="DX124" s="1017"/>
      <c r="DY124" s="1017"/>
      <c r="DZ124" s="1018"/>
    </row>
    <row r="125" spans="1:130" s="226" customFormat="1" ht="26.25" customHeight="1">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443</v>
      </c>
      <c r="AB125" s="987"/>
      <c r="AC125" s="987"/>
      <c r="AD125" s="987"/>
      <c r="AE125" s="988"/>
      <c r="AF125" s="989" t="s">
        <v>127</v>
      </c>
      <c r="AG125" s="987"/>
      <c r="AH125" s="987"/>
      <c r="AI125" s="987"/>
      <c r="AJ125" s="988"/>
      <c r="AK125" s="989" t="s">
        <v>127</v>
      </c>
      <c r="AL125" s="987"/>
      <c r="AM125" s="987"/>
      <c r="AN125" s="987"/>
      <c r="AO125" s="988"/>
      <c r="AP125" s="990" t="s">
        <v>127</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481</v>
      </c>
      <c r="CL125" s="1035"/>
      <c r="CM125" s="1035"/>
      <c r="CN125" s="1035"/>
      <c r="CO125" s="1036"/>
      <c r="CP125" s="957" t="s">
        <v>482</v>
      </c>
      <c r="CQ125" s="925"/>
      <c r="CR125" s="925"/>
      <c r="CS125" s="925"/>
      <c r="CT125" s="925"/>
      <c r="CU125" s="925"/>
      <c r="CV125" s="925"/>
      <c r="CW125" s="925"/>
      <c r="CX125" s="925"/>
      <c r="CY125" s="925"/>
      <c r="CZ125" s="925"/>
      <c r="DA125" s="925"/>
      <c r="DB125" s="925"/>
      <c r="DC125" s="925"/>
      <c r="DD125" s="925"/>
      <c r="DE125" s="925"/>
      <c r="DF125" s="926"/>
      <c r="DG125" s="958" t="s">
        <v>127</v>
      </c>
      <c r="DH125" s="959"/>
      <c r="DI125" s="959"/>
      <c r="DJ125" s="959"/>
      <c r="DK125" s="959"/>
      <c r="DL125" s="959" t="s">
        <v>127</v>
      </c>
      <c r="DM125" s="959"/>
      <c r="DN125" s="959"/>
      <c r="DO125" s="959"/>
      <c r="DP125" s="959"/>
      <c r="DQ125" s="959" t="s">
        <v>127</v>
      </c>
      <c r="DR125" s="959"/>
      <c r="DS125" s="959"/>
      <c r="DT125" s="959"/>
      <c r="DU125" s="959"/>
      <c r="DV125" s="960" t="s">
        <v>127</v>
      </c>
      <c r="DW125" s="960"/>
      <c r="DX125" s="960"/>
      <c r="DY125" s="960"/>
      <c r="DZ125" s="961"/>
    </row>
    <row r="126" spans="1:130" s="226" customFormat="1" ht="26.25" customHeight="1" thickBot="1">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443</v>
      </c>
      <c r="AB126" s="987"/>
      <c r="AC126" s="987"/>
      <c r="AD126" s="987"/>
      <c r="AE126" s="988"/>
      <c r="AF126" s="989" t="s">
        <v>443</v>
      </c>
      <c r="AG126" s="987"/>
      <c r="AH126" s="987"/>
      <c r="AI126" s="987"/>
      <c r="AJ126" s="988"/>
      <c r="AK126" s="989" t="s">
        <v>127</v>
      </c>
      <c r="AL126" s="987"/>
      <c r="AM126" s="987"/>
      <c r="AN126" s="987"/>
      <c r="AO126" s="988"/>
      <c r="AP126" s="990" t="s">
        <v>443</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483</v>
      </c>
      <c r="CQ126" s="951"/>
      <c r="CR126" s="951"/>
      <c r="CS126" s="951"/>
      <c r="CT126" s="951"/>
      <c r="CU126" s="951"/>
      <c r="CV126" s="951"/>
      <c r="CW126" s="951"/>
      <c r="CX126" s="951"/>
      <c r="CY126" s="951"/>
      <c r="CZ126" s="951"/>
      <c r="DA126" s="951"/>
      <c r="DB126" s="951"/>
      <c r="DC126" s="951"/>
      <c r="DD126" s="951"/>
      <c r="DE126" s="951"/>
      <c r="DF126" s="952"/>
      <c r="DG126" s="953" t="s">
        <v>127</v>
      </c>
      <c r="DH126" s="954"/>
      <c r="DI126" s="954"/>
      <c r="DJ126" s="954"/>
      <c r="DK126" s="954"/>
      <c r="DL126" s="954" t="s">
        <v>443</v>
      </c>
      <c r="DM126" s="954"/>
      <c r="DN126" s="954"/>
      <c r="DO126" s="954"/>
      <c r="DP126" s="954"/>
      <c r="DQ126" s="954" t="s">
        <v>127</v>
      </c>
      <c r="DR126" s="954"/>
      <c r="DS126" s="954"/>
      <c r="DT126" s="954"/>
      <c r="DU126" s="954"/>
      <c r="DV126" s="955" t="s">
        <v>443</v>
      </c>
      <c r="DW126" s="955"/>
      <c r="DX126" s="955"/>
      <c r="DY126" s="955"/>
      <c r="DZ126" s="956"/>
    </row>
    <row r="127" spans="1:130" s="226" customFormat="1" ht="26.25" customHeight="1">
      <c r="A127" s="1086"/>
      <c r="B127" s="979"/>
      <c r="C127" s="1001" t="s">
        <v>484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2902</v>
      </c>
      <c r="AB127" s="987"/>
      <c r="AC127" s="987"/>
      <c r="AD127" s="987"/>
      <c r="AE127" s="988"/>
      <c r="AF127" s="989">
        <v>1901</v>
      </c>
      <c r="AG127" s="987"/>
      <c r="AH127" s="987"/>
      <c r="AI127" s="987"/>
      <c r="AJ127" s="988"/>
      <c r="AK127" s="989">
        <v>1511</v>
      </c>
      <c r="AL127" s="987"/>
      <c r="AM127" s="987"/>
      <c r="AN127" s="987"/>
      <c r="AO127" s="988"/>
      <c r="AP127" s="990">
        <v>0</v>
      </c>
      <c r="AQ127" s="991"/>
      <c r="AR127" s="991"/>
      <c r="AS127" s="991"/>
      <c r="AT127" s="992"/>
      <c r="AU127" s="228"/>
      <c r="AV127" s="228"/>
      <c r="AW127" s="228"/>
      <c r="AX127" s="1059" t="s">
        <v>485</v>
      </c>
      <c r="AY127" s="1060"/>
      <c r="AZ127" s="1060"/>
      <c r="BA127" s="1060"/>
      <c r="BB127" s="1060"/>
      <c r="BC127" s="1060"/>
      <c r="BD127" s="1060"/>
      <c r="BE127" s="1061"/>
      <c r="BF127" s="1062" t="s">
        <v>486</v>
      </c>
      <c r="BG127" s="1060"/>
      <c r="BH127" s="1060"/>
      <c r="BI127" s="1060"/>
      <c r="BJ127" s="1060"/>
      <c r="BK127" s="1060"/>
      <c r="BL127" s="1061"/>
      <c r="BM127" s="1062" t="s">
        <v>487</v>
      </c>
      <c r="BN127" s="1060"/>
      <c r="BO127" s="1060"/>
      <c r="BP127" s="1060"/>
      <c r="BQ127" s="1060"/>
      <c r="BR127" s="1060"/>
      <c r="BS127" s="1061"/>
      <c r="BT127" s="1062" t="s">
        <v>488</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489</v>
      </c>
      <c r="CQ127" s="951"/>
      <c r="CR127" s="951"/>
      <c r="CS127" s="951"/>
      <c r="CT127" s="951"/>
      <c r="CU127" s="951"/>
      <c r="CV127" s="951"/>
      <c r="CW127" s="951"/>
      <c r="CX127" s="951"/>
      <c r="CY127" s="951"/>
      <c r="CZ127" s="951"/>
      <c r="DA127" s="951"/>
      <c r="DB127" s="951"/>
      <c r="DC127" s="951"/>
      <c r="DD127" s="951"/>
      <c r="DE127" s="951"/>
      <c r="DF127" s="952"/>
      <c r="DG127" s="953" t="s">
        <v>443</v>
      </c>
      <c r="DH127" s="954"/>
      <c r="DI127" s="954"/>
      <c r="DJ127" s="954"/>
      <c r="DK127" s="954"/>
      <c r="DL127" s="954" t="s">
        <v>127</v>
      </c>
      <c r="DM127" s="954"/>
      <c r="DN127" s="954"/>
      <c r="DO127" s="954"/>
      <c r="DP127" s="954"/>
      <c r="DQ127" s="954" t="s">
        <v>443</v>
      </c>
      <c r="DR127" s="954"/>
      <c r="DS127" s="954"/>
      <c r="DT127" s="954"/>
      <c r="DU127" s="954"/>
      <c r="DV127" s="955" t="s">
        <v>127</v>
      </c>
      <c r="DW127" s="955"/>
      <c r="DX127" s="955"/>
      <c r="DY127" s="955"/>
      <c r="DZ127" s="956"/>
    </row>
    <row r="128" spans="1:130" s="226" customFormat="1" ht="26.25" customHeight="1" thickBot="1">
      <c r="A128" s="1069" t="s">
        <v>490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491</v>
      </c>
      <c r="X128" s="1071"/>
      <c r="Y128" s="1071"/>
      <c r="Z128" s="1072"/>
      <c r="AA128" s="1073">
        <v>482427</v>
      </c>
      <c r="AB128" s="1074"/>
      <c r="AC128" s="1074"/>
      <c r="AD128" s="1074"/>
      <c r="AE128" s="1075"/>
      <c r="AF128" s="1076">
        <v>403109</v>
      </c>
      <c r="AG128" s="1074"/>
      <c r="AH128" s="1074"/>
      <c r="AI128" s="1074"/>
      <c r="AJ128" s="1075"/>
      <c r="AK128" s="1076">
        <v>401181</v>
      </c>
      <c r="AL128" s="1074"/>
      <c r="AM128" s="1074"/>
      <c r="AN128" s="1074"/>
      <c r="AO128" s="1075"/>
      <c r="AP128" s="1077"/>
      <c r="AQ128" s="1078"/>
      <c r="AR128" s="1078"/>
      <c r="AS128" s="1078"/>
      <c r="AT128" s="1079"/>
      <c r="AU128" s="228"/>
      <c r="AV128" s="228"/>
      <c r="AW128" s="228"/>
      <c r="AX128" s="924" t="s">
        <v>492</v>
      </c>
      <c r="AY128" s="925"/>
      <c r="AZ128" s="925"/>
      <c r="BA128" s="925"/>
      <c r="BB128" s="925"/>
      <c r="BC128" s="925"/>
      <c r="BD128" s="925"/>
      <c r="BE128" s="926"/>
      <c r="BF128" s="1080" t="s">
        <v>443</v>
      </c>
      <c r="BG128" s="1081"/>
      <c r="BH128" s="1081"/>
      <c r="BI128" s="1081"/>
      <c r="BJ128" s="1081"/>
      <c r="BK128" s="1081"/>
      <c r="BL128" s="1082"/>
      <c r="BM128" s="1080">
        <v>11.59</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493</v>
      </c>
      <c r="CQ128" s="754"/>
      <c r="CR128" s="754"/>
      <c r="CS128" s="754"/>
      <c r="CT128" s="754"/>
      <c r="CU128" s="754"/>
      <c r="CV128" s="754"/>
      <c r="CW128" s="754"/>
      <c r="CX128" s="754"/>
      <c r="CY128" s="754"/>
      <c r="CZ128" s="754"/>
      <c r="DA128" s="754"/>
      <c r="DB128" s="754"/>
      <c r="DC128" s="754"/>
      <c r="DD128" s="754"/>
      <c r="DE128" s="754"/>
      <c r="DF128" s="1064"/>
      <c r="DG128" s="1065" t="s">
        <v>443</v>
      </c>
      <c r="DH128" s="1066"/>
      <c r="DI128" s="1066"/>
      <c r="DJ128" s="1066"/>
      <c r="DK128" s="1066"/>
      <c r="DL128" s="1066" t="s">
        <v>443</v>
      </c>
      <c r="DM128" s="1066"/>
      <c r="DN128" s="1066"/>
      <c r="DO128" s="1066"/>
      <c r="DP128" s="1066"/>
      <c r="DQ128" s="1066" t="s">
        <v>443</v>
      </c>
      <c r="DR128" s="1066"/>
      <c r="DS128" s="1066"/>
      <c r="DT128" s="1066"/>
      <c r="DU128" s="1066"/>
      <c r="DV128" s="1067" t="s">
        <v>443</v>
      </c>
      <c r="DW128" s="1067"/>
      <c r="DX128" s="1067"/>
      <c r="DY128" s="1067"/>
      <c r="DZ128" s="1068"/>
    </row>
    <row r="129" spans="1:131" s="226" customFormat="1" ht="26.25" customHeight="1">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494</v>
      </c>
      <c r="X129" s="1099"/>
      <c r="Y129" s="1099"/>
      <c r="Z129" s="1100"/>
      <c r="AA129" s="986">
        <v>33706815</v>
      </c>
      <c r="AB129" s="987"/>
      <c r="AC129" s="987"/>
      <c r="AD129" s="987"/>
      <c r="AE129" s="988"/>
      <c r="AF129" s="989">
        <v>34200306</v>
      </c>
      <c r="AG129" s="987"/>
      <c r="AH129" s="987"/>
      <c r="AI129" s="987"/>
      <c r="AJ129" s="988"/>
      <c r="AK129" s="989">
        <v>35411758</v>
      </c>
      <c r="AL129" s="987"/>
      <c r="AM129" s="987"/>
      <c r="AN129" s="987"/>
      <c r="AO129" s="988"/>
      <c r="AP129" s="1101"/>
      <c r="AQ129" s="1102"/>
      <c r="AR129" s="1102"/>
      <c r="AS129" s="1102"/>
      <c r="AT129" s="1103"/>
      <c r="AU129" s="229"/>
      <c r="AV129" s="229"/>
      <c r="AW129" s="229"/>
      <c r="AX129" s="1093" t="s">
        <v>495</v>
      </c>
      <c r="AY129" s="951"/>
      <c r="AZ129" s="951"/>
      <c r="BA129" s="951"/>
      <c r="BB129" s="951"/>
      <c r="BC129" s="951"/>
      <c r="BD129" s="951"/>
      <c r="BE129" s="952"/>
      <c r="BF129" s="1094" t="s">
        <v>443</v>
      </c>
      <c r="BG129" s="1095"/>
      <c r="BH129" s="1095"/>
      <c r="BI129" s="1095"/>
      <c r="BJ129" s="1095"/>
      <c r="BK129" s="1095"/>
      <c r="BL129" s="1096"/>
      <c r="BM129" s="1094">
        <v>16.59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497</v>
      </c>
      <c r="X130" s="1099"/>
      <c r="Y130" s="1099"/>
      <c r="Z130" s="1100"/>
      <c r="AA130" s="986">
        <v>5144520</v>
      </c>
      <c r="AB130" s="987"/>
      <c r="AC130" s="987"/>
      <c r="AD130" s="987"/>
      <c r="AE130" s="988"/>
      <c r="AF130" s="989">
        <v>5194925</v>
      </c>
      <c r="AG130" s="987"/>
      <c r="AH130" s="987"/>
      <c r="AI130" s="987"/>
      <c r="AJ130" s="988"/>
      <c r="AK130" s="989">
        <v>5060616</v>
      </c>
      <c r="AL130" s="987"/>
      <c r="AM130" s="987"/>
      <c r="AN130" s="987"/>
      <c r="AO130" s="988"/>
      <c r="AP130" s="1101"/>
      <c r="AQ130" s="1102"/>
      <c r="AR130" s="1102"/>
      <c r="AS130" s="1102"/>
      <c r="AT130" s="1103"/>
      <c r="AU130" s="229"/>
      <c r="AV130" s="229"/>
      <c r="AW130" s="229"/>
      <c r="AX130" s="1093" t="s">
        <v>498</v>
      </c>
      <c r="AY130" s="951"/>
      <c r="AZ130" s="951"/>
      <c r="BA130" s="951"/>
      <c r="BB130" s="951"/>
      <c r="BC130" s="951"/>
      <c r="BD130" s="951"/>
      <c r="BE130" s="952"/>
      <c r="BF130" s="1129">
        <v>6.6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499</v>
      </c>
      <c r="X131" s="1136"/>
      <c r="Y131" s="1136"/>
      <c r="Z131" s="1137"/>
      <c r="AA131" s="1032">
        <v>28562295</v>
      </c>
      <c r="AB131" s="1014"/>
      <c r="AC131" s="1014"/>
      <c r="AD131" s="1014"/>
      <c r="AE131" s="1015"/>
      <c r="AF131" s="1013">
        <v>29005381</v>
      </c>
      <c r="AG131" s="1014"/>
      <c r="AH131" s="1014"/>
      <c r="AI131" s="1014"/>
      <c r="AJ131" s="1015"/>
      <c r="AK131" s="1013">
        <v>30351142</v>
      </c>
      <c r="AL131" s="1014"/>
      <c r="AM131" s="1014"/>
      <c r="AN131" s="1014"/>
      <c r="AO131" s="1015"/>
      <c r="AP131" s="1138"/>
      <c r="AQ131" s="1139"/>
      <c r="AR131" s="1139"/>
      <c r="AS131" s="1139"/>
      <c r="AT131" s="1140"/>
      <c r="AU131" s="229"/>
      <c r="AV131" s="229"/>
      <c r="AW131" s="229"/>
      <c r="AX131" s="1111" t="s">
        <v>500</v>
      </c>
      <c r="AY131" s="754"/>
      <c r="AZ131" s="754"/>
      <c r="BA131" s="754"/>
      <c r="BB131" s="754"/>
      <c r="BC131" s="754"/>
      <c r="BD131" s="754"/>
      <c r="BE131" s="1064"/>
      <c r="BF131" s="1112" t="s">
        <v>127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501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502</v>
      </c>
      <c r="W132" s="1122"/>
      <c r="X132" s="1122"/>
      <c r="Y132" s="1122"/>
      <c r="Z132" s="1123"/>
      <c r="AA132" s="1124">
        <v>6.3664351899999998</v>
      </c>
      <c r="AB132" s="1125"/>
      <c r="AC132" s="1125"/>
      <c r="AD132" s="1125"/>
      <c r="AE132" s="1126"/>
      <c r="AF132" s="1127">
        <v>6.7129888759999998</v>
      </c>
      <c r="AG132" s="1125"/>
      <c r="AH132" s="1125"/>
      <c r="AI132" s="1125"/>
      <c r="AJ132" s="1126"/>
      <c r="AK132" s="1127">
        <v>6.8551918079999998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503</v>
      </c>
      <c r="W133" s="1105"/>
      <c r="X133" s="1105"/>
      <c r="Y133" s="1105"/>
      <c r="Z133" s="1106"/>
      <c r="AA133" s="1107">
        <v>6.7</v>
      </c>
      <c r="AB133" s="1108"/>
      <c r="AC133" s="1108"/>
      <c r="AD133" s="1108"/>
      <c r="AE133" s="1109"/>
      <c r="AF133" s="1107">
        <v>6.5</v>
      </c>
      <c r="AG133" s="1108"/>
      <c r="AH133" s="1108"/>
      <c r="AI133" s="1108"/>
      <c r="AJ133" s="1109"/>
      <c r="AK133" s="1107">
        <v>6.6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OAdQEJNP63oJM2FDWrtrrms9QNA+FnQY33tnUu3vvMCYpusLAh9K+GEJDmIlf338ztycErM7RdIUTTVh0Wbg==" saltValue="42ivxCHAum5wlCaMGgZm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DH77" sqref="DH77"/>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clmkXKOrID77Jb7rzwCmyV83K+Je26wci9tDoEKGZoAX561EfegSqQ2JNT3qpEa1hzROZCHdP0pPX2ZV0iZhQ==" saltValue="SOmfwohQfj5H0Mdy+kS6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512</v>
      </c>
      <c r="AL9" s="1145"/>
      <c r="AM9" s="1145"/>
      <c r="AN9" s="1146"/>
      <c r="AO9" s="277">
        <v>10130934</v>
      </c>
      <c r="AP9" s="277">
        <v>81160</v>
      </c>
      <c r="AQ9" s="278">
        <v>62021</v>
      </c>
      <c r="AR9" s="279">
        <v>30.9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513</v>
      </c>
      <c r="AL10" s="1145"/>
      <c r="AM10" s="1145"/>
      <c r="AN10" s="1146"/>
      <c r="AO10" s="280">
        <v>10155</v>
      </c>
      <c r="AP10" s="280">
        <v>81</v>
      </c>
      <c r="AQ10" s="281">
        <v>4339</v>
      </c>
      <c r="AR10" s="282">
        <v>-98.1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514</v>
      </c>
      <c r="AL11" s="1145"/>
      <c r="AM11" s="1145"/>
      <c r="AN11" s="1146"/>
      <c r="AO11" s="280" t="s">
        <v>515</v>
      </c>
      <c r="AP11" s="280" t="s">
        <v>515</v>
      </c>
      <c r="AQ11" s="281">
        <v>554</v>
      </c>
      <c r="AR11" s="282" t="s">
        <v>515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516</v>
      </c>
      <c r="AL12" s="1145"/>
      <c r="AM12" s="1145"/>
      <c r="AN12" s="1146"/>
      <c r="AO12" s="280" t="s">
        <v>515</v>
      </c>
      <c r="AP12" s="280" t="s">
        <v>515</v>
      </c>
      <c r="AQ12" s="281">
        <v>17</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517</v>
      </c>
      <c r="AL13" s="1145"/>
      <c r="AM13" s="1145"/>
      <c r="AN13" s="1146"/>
      <c r="AO13" s="280">
        <v>238786</v>
      </c>
      <c r="AP13" s="280">
        <v>1913</v>
      </c>
      <c r="AQ13" s="281">
        <v>2525</v>
      </c>
      <c r="AR13" s="282">
        <v>-24.2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518</v>
      </c>
      <c r="AL14" s="1145"/>
      <c r="AM14" s="1145"/>
      <c r="AN14" s="1146"/>
      <c r="AO14" s="280">
        <v>405580</v>
      </c>
      <c r="AP14" s="280">
        <v>3249</v>
      </c>
      <c r="AQ14" s="281">
        <v>1158</v>
      </c>
      <c r="AR14" s="282">
        <v>180.6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519</v>
      </c>
      <c r="AL15" s="1148"/>
      <c r="AM15" s="1148"/>
      <c r="AN15" s="1149"/>
      <c r="AO15" s="280">
        <v>-662676</v>
      </c>
      <c r="AP15" s="280">
        <v>-5309</v>
      </c>
      <c r="AQ15" s="281">
        <v>-4174</v>
      </c>
      <c r="AR15" s="282">
        <v>27.2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10122779</v>
      </c>
      <c r="AP16" s="280">
        <v>81095</v>
      </c>
      <c r="AQ16" s="281">
        <v>66439</v>
      </c>
      <c r="AR16" s="282">
        <v>22.1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524</v>
      </c>
      <c r="AL21" s="1151"/>
      <c r="AM21" s="1151"/>
      <c r="AN21" s="1152"/>
      <c r="AO21" s="293">
        <v>8.24</v>
      </c>
      <c r="AP21" s="294">
        <v>6.1</v>
      </c>
      <c r="AQ21" s="295">
        <v>2.14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525</v>
      </c>
      <c r="AL22" s="1151"/>
      <c r="AM22" s="1151"/>
      <c r="AN22" s="1152"/>
      <c r="AO22" s="298">
        <v>97.8</v>
      </c>
      <c r="AP22" s="299">
        <v>99</v>
      </c>
      <c r="AQ22" s="300">
        <v>-1.2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526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529</v>
      </c>
      <c r="AL32" s="1159"/>
      <c r="AM32" s="1159"/>
      <c r="AN32" s="1160"/>
      <c r="AO32" s="308">
        <v>6838876</v>
      </c>
      <c r="AP32" s="308">
        <v>54787</v>
      </c>
      <c r="AQ32" s="309">
        <v>33147</v>
      </c>
      <c r="AR32" s="310">
        <v>65.3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530</v>
      </c>
      <c r="AL33" s="1159"/>
      <c r="AM33" s="1159"/>
      <c r="AN33" s="1160"/>
      <c r="AO33" s="308" t="s">
        <v>515</v>
      </c>
      <c r="AP33" s="308" t="s">
        <v>515</v>
      </c>
      <c r="AQ33" s="309">
        <v>7</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531</v>
      </c>
      <c r="AL34" s="1159"/>
      <c r="AM34" s="1159"/>
      <c r="AN34" s="1160"/>
      <c r="AO34" s="308" t="s">
        <v>515</v>
      </c>
      <c r="AP34" s="308" t="s">
        <v>515</v>
      </c>
      <c r="AQ34" s="309">
        <v>24</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532</v>
      </c>
      <c r="AL35" s="1159"/>
      <c r="AM35" s="1159"/>
      <c r="AN35" s="1160"/>
      <c r="AO35" s="308">
        <v>702039</v>
      </c>
      <c r="AP35" s="308">
        <v>5624</v>
      </c>
      <c r="AQ35" s="309">
        <v>5872</v>
      </c>
      <c r="AR35" s="310">
        <v>-4.2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533</v>
      </c>
      <c r="AL36" s="1159"/>
      <c r="AM36" s="1159"/>
      <c r="AN36" s="1160"/>
      <c r="AO36" s="308" t="s">
        <v>515</v>
      </c>
      <c r="AP36" s="308" t="s">
        <v>515</v>
      </c>
      <c r="AQ36" s="309">
        <v>1168</v>
      </c>
      <c r="AR36" s="310" t="s">
        <v>515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534</v>
      </c>
      <c r="AL37" s="1159"/>
      <c r="AM37" s="1159"/>
      <c r="AN37" s="1160"/>
      <c r="AO37" s="308">
        <v>1511</v>
      </c>
      <c r="AP37" s="308">
        <v>12</v>
      </c>
      <c r="AQ37" s="309">
        <v>720</v>
      </c>
      <c r="AR37" s="310">
        <v>-98.3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535</v>
      </c>
      <c r="AL38" s="1162"/>
      <c r="AM38" s="1162"/>
      <c r="AN38" s="1163"/>
      <c r="AO38" s="311" t="s">
        <v>515</v>
      </c>
      <c r="AP38" s="311" t="s">
        <v>515</v>
      </c>
      <c r="AQ38" s="312">
        <v>1</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536</v>
      </c>
      <c r="AL39" s="1162"/>
      <c r="AM39" s="1162"/>
      <c r="AN39" s="1163"/>
      <c r="AO39" s="308">
        <v>-401181</v>
      </c>
      <c r="AP39" s="308">
        <v>-3214</v>
      </c>
      <c r="AQ39" s="309">
        <v>-6245</v>
      </c>
      <c r="AR39" s="310">
        <v>-48.5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537</v>
      </c>
      <c r="AL40" s="1159"/>
      <c r="AM40" s="1159"/>
      <c r="AN40" s="1160"/>
      <c r="AO40" s="308">
        <v>-5060616</v>
      </c>
      <c r="AP40" s="308">
        <v>-40541</v>
      </c>
      <c r="AQ40" s="309">
        <v>-25563</v>
      </c>
      <c r="AR40" s="310">
        <v>58.6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2080629</v>
      </c>
      <c r="AP41" s="308">
        <v>16668</v>
      </c>
      <c r="AQ41" s="309">
        <v>9130</v>
      </c>
      <c r="AR41" s="310">
        <v>82.6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507</v>
      </c>
      <c r="AN49" s="1155" t="s">
        <v>541</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9930700</v>
      </c>
      <c r="AN51" s="330">
        <v>78586</v>
      </c>
      <c r="AO51" s="331">
        <v>5.7</v>
      </c>
      <c r="AP51" s="332">
        <v>42651</v>
      </c>
      <c r="AQ51" s="333">
        <v>4.3</v>
      </c>
      <c r="AR51" s="334">
        <v>1.4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7061061</v>
      </c>
      <c r="AN52" s="338">
        <v>55877</v>
      </c>
      <c r="AO52" s="339">
        <v>-0.7</v>
      </c>
      <c r="AP52" s="340">
        <v>22675</v>
      </c>
      <c r="AQ52" s="341">
        <v>-5.9</v>
      </c>
      <c r="AR52" s="342">
        <v>5.2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6657513</v>
      </c>
      <c r="AN53" s="330">
        <v>52911</v>
      </c>
      <c r="AO53" s="331">
        <v>-32.700000000000003</v>
      </c>
      <c r="AP53" s="332">
        <v>43226</v>
      </c>
      <c r="AQ53" s="333">
        <v>1.3</v>
      </c>
      <c r="AR53" s="334">
        <v>-34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3787910</v>
      </c>
      <c r="AN54" s="338">
        <v>30105</v>
      </c>
      <c r="AO54" s="339">
        <v>-46.1</v>
      </c>
      <c r="AP54" s="340">
        <v>22622</v>
      </c>
      <c r="AQ54" s="341">
        <v>-0.2</v>
      </c>
      <c r="AR54" s="342">
        <v>-45.9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8923472</v>
      </c>
      <c r="AN55" s="330">
        <v>71121</v>
      </c>
      <c r="AO55" s="331">
        <v>34.4</v>
      </c>
      <c r="AP55" s="332">
        <v>42836</v>
      </c>
      <c r="AQ55" s="333">
        <v>-0.9</v>
      </c>
      <c r="AR55" s="334">
        <v>35.299999999999997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5203795</v>
      </c>
      <c r="AN56" s="338">
        <v>41475</v>
      </c>
      <c r="AO56" s="339">
        <v>37.799999999999997</v>
      </c>
      <c r="AP56" s="340">
        <v>22936</v>
      </c>
      <c r="AQ56" s="341">
        <v>1.4</v>
      </c>
      <c r="AR56" s="342">
        <v>36.4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9592263</v>
      </c>
      <c r="AN57" s="330">
        <v>76742</v>
      </c>
      <c r="AO57" s="331">
        <v>7.9</v>
      </c>
      <c r="AP57" s="332">
        <v>44161</v>
      </c>
      <c r="AQ57" s="333">
        <v>3.1</v>
      </c>
      <c r="AR57" s="334">
        <v>4.8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5333651</v>
      </c>
      <c r="AN58" s="338">
        <v>42672</v>
      </c>
      <c r="AO58" s="339">
        <v>2.9</v>
      </c>
      <c r="AP58" s="340">
        <v>23644</v>
      </c>
      <c r="AQ58" s="341">
        <v>3.1</v>
      </c>
      <c r="AR58" s="342">
        <v>-0.2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7854952</v>
      </c>
      <c r="AN59" s="330">
        <v>62927</v>
      </c>
      <c r="AO59" s="331">
        <v>-18</v>
      </c>
      <c r="AP59" s="332">
        <v>43955</v>
      </c>
      <c r="AQ59" s="333">
        <v>-0.5</v>
      </c>
      <c r="AR59" s="334">
        <v>-17.5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4613950</v>
      </c>
      <c r="AN60" s="338">
        <v>36963</v>
      </c>
      <c r="AO60" s="339">
        <v>-13.4</v>
      </c>
      <c r="AP60" s="340">
        <v>21318</v>
      </c>
      <c r="AQ60" s="341">
        <v>-9.8000000000000007</v>
      </c>
      <c r="AR60" s="342">
        <v>-3.6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8591780</v>
      </c>
      <c r="AN61" s="345">
        <v>68457</v>
      </c>
      <c r="AO61" s="346">
        <v>-0.5</v>
      </c>
      <c r="AP61" s="347">
        <v>43366</v>
      </c>
      <c r="AQ61" s="348">
        <v>1.5</v>
      </c>
      <c r="AR61" s="334">
        <v>-2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5200073</v>
      </c>
      <c r="AN62" s="338">
        <v>41418</v>
      </c>
      <c r="AO62" s="339">
        <v>-3.9</v>
      </c>
      <c r="AP62" s="340">
        <v>22639</v>
      </c>
      <c r="AQ62" s="341">
        <v>-2.2999999999999998</v>
      </c>
      <c r="AR62" s="342">
        <v>-1.6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vaCXiywam4hcNs9IeOmI5js9MHxmbbMJzYys180DOJtpp/dbsYAbQhQDp0N9Yl+VcOakRhBQ59PC6u1FFSKvg==" saltValue="mlQ0Juztm7AKz5dpha8p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P116" sqref="P116"/>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1" spans="125:125" ht="13.5" hidden="1" customHeight="1">
      <c r="DU121" s="255"/>
    </row>
  </sheetData>
  <sheetProtection algorithmName="SHA-512" hashValue="UdTJNcAxqh6tBfMHRVV/3XEZ+sugsQ4u32cPvVxtFxlc3SMd8j391KfSP9mFvA2HfWkSVUQEdIUGQALoLgBJAw==" saltValue="oEMyB15uSDvoOSynLPFF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112" sqref="C112"/>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y0vMk7D2KsTz+nLcXJZ376VcqOaYAApLTKIVL2t9byAU87pJyE1rRSVpRFjZpqaQJRMOgspsvz+vryUwVAhnQA==" saltValue="HyucXlsQCTMpoPMQRC+A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7" zoomScale="70" zoomScaleNormal="70" zoomScaleSheetLayoutView="100" workbookViewId="0">
      <selection activeCell="L50" sqref="L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67" t="s">
        <v>3</v>
      </c>
      <c r="D47" s="1167"/>
      <c r="E47" s="1168"/>
      <c r="F47" s="11">
        <v>31.71</v>
      </c>
      <c r="G47" s="12">
        <v>28.45</v>
      </c>
      <c r="H47" s="12">
        <v>26.15</v>
      </c>
      <c r="I47" s="12">
        <v>22.81</v>
      </c>
      <c r="J47" s="13">
        <v>22</v>
      </c>
    </row>
    <row r="48" spans="2:10" ht="57.75" customHeight="1">
      <c r="B48" s="14"/>
      <c r="C48" s="1169" t="s">
        <v>4</v>
      </c>
      <c r="D48" s="1169"/>
      <c r="E48" s="1170"/>
      <c r="F48" s="15">
        <v>4.4400000000000004</v>
      </c>
      <c r="G48" s="16">
        <v>6.85</v>
      </c>
      <c r="H48" s="16">
        <v>5.83</v>
      </c>
      <c r="I48" s="16">
        <v>7.9</v>
      </c>
      <c r="J48" s="17">
        <v>8.86</v>
      </c>
    </row>
    <row r="49" spans="2:10" ht="57.75" customHeight="1" thickBot="1">
      <c r="B49" s="18"/>
      <c r="C49" s="1171" t="s">
        <v>5</v>
      </c>
      <c r="D49" s="1171"/>
      <c r="E49" s="1172"/>
      <c r="F49" s="19" t="s">
        <v>562</v>
      </c>
      <c r="G49" s="20" t="s">
        <v>563</v>
      </c>
      <c r="H49" s="20" t="s">
        <v>564</v>
      </c>
      <c r="I49" s="20" t="s">
        <v>565</v>
      </c>
      <c r="J49" s="21">
        <v>1.19</v>
      </c>
    </row>
    <row r="50" spans="2:10"/>
  </sheetData>
  <sheetProtection algorithmName="SHA-512" hashValue="+dRgE7/+a2OTODJ5kvqQjLkqsFhbA6mq9FZpRHiv8VfARM8sEjP4N9L5KohztYn1+12QDMfh/BLVm6nepJRyPA==" saltValue="5r6V5ygX9SqFiA5HRyC0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J38" sqref="J3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79" t="s">
        <v>566</v>
      </c>
      <c r="D34" s="1179"/>
      <c r="E34" s="1180"/>
      <c r="F34" s="32">
        <v>9.2100000000000009</v>
      </c>
      <c r="G34" s="33">
        <v>10.14</v>
      </c>
      <c r="H34" s="33">
        <v>11.07</v>
      </c>
      <c r="I34" s="33">
        <v>11.15</v>
      </c>
      <c r="J34" s="34">
        <v>11.15</v>
      </c>
      <c r="K34" s="22"/>
      <c r="L34" s="22"/>
      <c r="M34" s="22"/>
      <c r="N34" s="22"/>
      <c r="O34" s="22"/>
      <c r="P34" s="22"/>
    </row>
    <row r="35" spans="1:16" ht="39" customHeight="1">
      <c r="A35" s="22"/>
      <c r="B35" s="35"/>
      <c r="C35" s="1173" t="s">
        <v>567</v>
      </c>
      <c r="D35" s="1174"/>
      <c r="E35" s="1175"/>
      <c r="F35" s="36">
        <v>4.43</v>
      </c>
      <c r="G35" s="37">
        <v>6.85</v>
      </c>
      <c r="H35" s="37">
        <v>5.82</v>
      </c>
      <c r="I35" s="37">
        <v>7.89</v>
      </c>
      <c r="J35" s="38">
        <v>8.85</v>
      </c>
      <c r="K35" s="22"/>
      <c r="L35" s="22"/>
      <c r="M35" s="22"/>
      <c r="N35" s="22"/>
      <c r="O35" s="22"/>
      <c r="P35" s="22"/>
    </row>
    <row r="36" spans="1:16" ht="39" customHeight="1">
      <c r="A36" s="22"/>
      <c r="B36" s="35"/>
      <c r="C36" s="1173" t="s">
        <v>568</v>
      </c>
      <c r="D36" s="1174"/>
      <c r="E36" s="1175"/>
      <c r="F36" s="36">
        <v>6.9</v>
      </c>
      <c r="G36" s="37">
        <v>7.57</v>
      </c>
      <c r="H36" s="37">
        <v>7.72</v>
      </c>
      <c r="I36" s="37">
        <v>7.39</v>
      </c>
      <c r="J36" s="38">
        <v>7.04</v>
      </c>
      <c r="K36" s="22"/>
      <c r="L36" s="22"/>
      <c r="M36" s="22"/>
      <c r="N36" s="22"/>
      <c r="O36" s="22"/>
      <c r="P36" s="22"/>
    </row>
    <row r="37" spans="1:16" ht="39" customHeight="1">
      <c r="A37" s="22"/>
      <c r="B37" s="35"/>
      <c r="C37" s="1173" t="s">
        <v>569</v>
      </c>
      <c r="D37" s="1174"/>
      <c r="E37" s="1175"/>
      <c r="F37" s="36">
        <v>0.44</v>
      </c>
      <c r="G37" s="37">
        <v>1.1000000000000001</v>
      </c>
      <c r="H37" s="37">
        <v>0.83</v>
      </c>
      <c r="I37" s="37">
        <v>1.24</v>
      </c>
      <c r="J37" s="38">
        <v>1.48</v>
      </c>
      <c r="K37" s="22"/>
      <c r="L37" s="22"/>
      <c r="M37" s="22"/>
      <c r="N37" s="22"/>
      <c r="O37" s="22"/>
      <c r="P37" s="22"/>
    </row>
    <row r="38" spans="1:16" ht="39" customHeight="1">
      <c r="A38" s="22"/>
      <c r="B38" s="35"/>
      <c r="C38" s="1173" t="s">
        <v>570</v>
      </c>
      <c r="D38" s="1174"/>
      <c r="E38" s="1175"/>
      <c r="F38" s="36" t="s">
        <v>515</v>
      </c>
      <c r="G38" s="37" t="s">
        <v>515</v>
      </c>
      <c r="H38" s="37">
        <v>0.56999999999999995</v>
      </c>
      <c r="I38" s="37">
        <v>0.65</v>
      </c>
      <c r="J38" s="38">
        <v>0.92</v>
      </c>
      <c r="K38" s="22"/>
      <c r="L38" s="22"/>
      <c r="M38" s="22"/>
      <c r="N38" s="22"/>
      <c r="O38" s="22"/>
      <c r="P38" s="22"/>
    </row>
    <row r="39" spans="1:16" ht="39" customHeight="1">
      <c r="A39" s="22"/>
      <c r="B39" s="35"/>
      <c r="C39" s="1173" t="s">
        <v>571</v>
      </c>
      <c r="D39" s="1174"/>
      <c r="E39" s="1175"/>
      <c r="F39" s="36" t="s">
        <v>572</v>
      </c>
      <c r="G39" s="37">
        <v>0.89</v>
      </c>
      <c r="H39" s="37">
        <v>0.93</v>
      </c>
      <c r="I39" s="37">
        <v>0.42</v>
      </c>
      <c r="J39" s="38">
        <v>0.27</v>
      </c>
      <c r="K39" s="22"/>
      <c r="L39" s="22"/>
      <c r="M39" s="22"/>
      <c r="N39" s="22"/>
      <c r="O39" s="22"/>
      <c r="P39" s="22"/>
    </row>
    <row r="40" spans="1:16" ht="39" customHeight="1">
      <c r="A40" s="22"/>
      <c r="B40" s="35"/>
      <c r="C40" s="1173" t="s">
        <v>573</v>
      </c>
      <c r="D40" s="1174"/>
      <c r="E40" s="1175"/>
      <c r="F40" s="36">
        <v>0.12</v>
      </c>
      <c r="G40" s="37">
        <v>0.12</v>
      </c>
      <c r="H40" s="37">
        <v>0.12</v>
      </c>
      <c r="I40" s="37">
        <v>0.13</v>
      </c>
      <c r="J40" s="38">
        <v>0.13</v>
      </c>
      <c r="K40" s="22"/>
      <c r="L40" s="22"/>
      <c r="M40" s="22"/>
      <c r="N40" s="22"/>
      <c r="O40" s="22"/>
      <c r="P40" s="22"/>
    </row>
    <row r="41" spans="1:16" ht="39" customHeight="1">
      <c r="A41" s="22"/>
      <c r="B41" s="35"/>
      <c r="C41" s="1173" t="s">
        <v>574</v>
      </c>
      <c r="D41" s="1174"/>
      <c r="E41" s="1175"/>
      <c r="F41" s="36">
        <v>0.02</v>
      </c>
      <c r="G41" s="37">
        <v>0.02</v>
      </c>
      <c r="H41" s="37">
        <v>0.03</v>
      </c>
      <c r="I41" s="37">
        <v>0.04</v>
      </c>
      <c r="J41" s="38">
        <v>0.05</v>
      </c>
      <c r="K41" s="22"/>
      <c r="L41" s="22"/>
      <c r="M41" s="22"/>
      <c r="N41" s="22"/>
      <c r="O41" s="22"/>
      <c r="P41" s="22"/>
    </row>
    <row r="42" spans="1:16" ht="39" customHeight="1">
      <c r="A42" s="22"/>
      <c r="B42" s="39"/>
      <c r="C42" s="1173" t="s">
        <v>575</v>
      </c>
      <c r="D42" s="1174"/>
      <c r="E42" s="1175"/>
      <c r="F42" s="36" t="s">
        <v>515</v>
      </c>
      <c r="G42" s="37" t="s">
        <v>515</v>
      </c>
      <c r="H42" s="37" t="s">
        <v>515</v>
      </c>
      <c r="I42" s="37" t="s">
        <v>515</v>
      </c>
      <c r="J42" s="38" t="s">
        <v>515</v>
      </c>
      <c r="K42" s="22"/>
      <c r="L42" s="22"/>
      <c r="M42" s="22"/>
      <c r="N42" s="22"/>
      <c r="O42" s="22"/>
      <c r="P42" s="22"/>
    </row>
    <row r="43" spans="1:16" ht="39" customHeight="1" thickBot="1">
      <c r="A43" s="22"/>
      <c r="B43" s="40"/>
      <c r="C43" s="1176" t="s">
        <v>576</v>
      </c>
      <c r="D43" s="1177"/>
      <c r="E43" s="1178"/>
      <c r="F43" s="41">
        <v>0.28000000000000003</v>
      </c>
      <c r="G43" s="42">
        <v>0.59</v>
      </c>
      <c r="H43" s="42">
        <v>0.03</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EN7h+e2zA7mbhcASP562EYF3wdqT5nri0yYKlXKwkzyrGQnAuuQLwTG3gGAQVb70HNj2x3mnZF0AdQKUsk5Fw==" saltValue="xRNw36bYmNcxkmY3dK3g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52" zoomScaleSheetLayoutView="55" workbookViewId="0">
      <selection activeCell="R60" sqref="R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81" t="s">
        <v>11</v>
      </c>
      <c r="C45" s="1182"/>
      <c r="D45" s="58"/>
      <c r="E45" s="1187" t="s">
        <v>12</v>
      </c>
      <c r="F45" s="1187"/>
      <c r="G45" s="1187"/>
      <c r="H45" s="1187"/>
      <c r="I45" s="1187"/>
      <c r="J45" s="1188"/>
      <c r="K45" s="59">
        <v>7378</v>
      </c>
      <c r="L45" s="60">
        <v>6913</v>
      </c>
      <c r="M45" s="60">
        <v>6690</v>
      </c>
      <c r="N45" s="60">
        <v>6799</v>
      </c>
      <c r="O45" s="61">
        <v>6839</v>
      </c>
      <c r="P45" s="48"/>
      <c r="Q45" s="48"/>
      <c r="R45" s="48"/>
      <c r="S45" s="48"/>
      <c r="T45" s="48"/>
      <c r="U45" s="48"/>
    </row>
    <row r="46" spans="1:21" ht="30.75" customHeight="1">
      <c r="A46" s="48"/>
      <c r="B46" s="1183"/>
      <c r="C46" s="1184"/>
      <c r="D46" s="62"/>
      <c r="E46" s="1189" t="s">
        <v>13</v>
      </c>
      <c r="F46" s="1189"/>
      <c r="G46" s="1189"/>
      <c r="H46" s="1189"/>
      <c r="I46" s="1189"/>
      <c r="J46" s="1190"/>
      <c r="K46" s="63" t="s">
        <v>515</v>
      </c>
      <c r="L46" s="64" t="s">
        <v>515</v>
      </c>
      <c r="M46" s="64" t="s">
        <v>515</v>
      </c>
      <c r="N46" s="64" t="s">
        <v>515</v>
      </c>
      <c r="O46" s="65" t="s">
        <v>515</v>
      </c>
      <c r="P46" s="48"/>
      <c r="Q46" s="48"/>
      <c r="R46" s="48"/>
      <c r="S46" s="48"/>
      <c r="T46" s="48"/>
      <c r="U46" s="48"/>
    </row>
    <row r="47" spans="1:21" ht="30.75" customHeight="1">
      <c r="A47" s="48"/>
      <c r="B47" s="1183"/>
      <c r="C47" s="1184"/>
      <c r="D47" s="62"/>
      <c r="E47" s="1189" t="s">
        <v>14</v>
      </c>
      <c r="F47" s="1189"/>
      <c r="G47" s="1189"/>
      <c r="H47" s="1189"/>
      <c r="I47" s="1189"/>
      <c r="J47" s="1190"/>
      <c r="K47" s="63" t="s">
        <v>515</v>
      </c>
      <c r="L47" s="64" t="s">
        <v>515</v>
      </c>
      <c r="M47" s="64" t="s">
        <v>515</v>
      </c>
      <c r="N47" s="64" t="s">
        <v>515</v>
      </c>
      <c r="O47" s="65" t="s">
        <v>515</v>
      </c>
      <c r="P47" s="48"/>
      <c r="Q47" s="48"/>
      <c r="R47" s="48"/>
      <c r="S47" s="48"/>
      <c r="T47" s="48"/>
      <c r="U47" s="48"/>
    </row>
    <row r="48" spans="1:21" ht="30.75" customHeight="1">
      <c r="A48" s="48"/>
      <c r="B48" s="1183"/>
      <c r="C48" s="1184"/>
      <c r="D48" s="62"/>
      <c r="E48" s="1189" t="s">
        <v>15</v>
      </c>
      <c r="F48" s="1189"/>
      <c r="G48" s="1189"/>
      <c r="H48" s="1189"/>
      <c r="I48" s="1189"/>
      <c r="J48" s="1190"/>
      <c r="K48" s="63">
        <v>738</v>
      </c>
      <c r="L48" s="64">
        <v>734</v>
      </c>
      <c r="M48" s="64">
        <v>752</v>
      </c>
      <c r="N48" s="64">
        <v>744</v>
      </c>
      <c r="O48" s="65">
        <v>702</v>
      </c>
      <c r="P48" s="48"/>
      <c r="Q48" s="48"/>
      <c r="R48" s="48"/>
      <c r="S48" s="48"/>
      <c r="T48" s="48"/>
      <c r="U48" s="48"/>
    </row>
    <row r="49" spans="1:21" ht="30.75" customHeight="1">
      <c r="A49" s="48"/>
      <c r="B49" s="1183"/>
      <c r="C49" s="1184"/>
      <c r="D49" s="62"/>
      <c r="E49" s="1189" t="s">
        <v>16</v>
      </c>
      <c r="F49" s="1189"/>
      <c r="G49" s="1189"/>
      <c r="H49" s="1189"/>
      <c r="I49" s="1189"/>
      <c r="J49" s="1190"/>
      <c r="K49" s="63">
        <v>26</v>
      </c>
      <c r="L49" s="64" t="s">
        <v>515</v>
      </c>
      <c r="M49" s="64" t="s">
        <v>515</v>
      </c>
      <c r="N49" s="64" t="s">
        <v>515</v>
      </c>
      <c r="O49" s="65" t="s">
        <v>515</v>
      </c>
      <c r="P49" s="48"/>
      <c r="Q49" s="48"/>
      <c r="R49" s="48"/>
      <c r="S49" s="48"/>
      <c r="T49" s="48"/>
      <c r="U49" s="48"/>
    </row>
    <row r="50" spans="1:21" ht="30.75" customHeight="1">
      <c r="A50" s="48"/>
      <c r="B50" s="1183"/>
      <c r="C50" s="1184"/>
      <c r="D50" s="62"/>
      <c r="E50" s="1189" t="s">
        <v>17</v>
      </c>
      <c r="F50" s="1189"/>
      <c r="G50" s="1189"/>
      <c r="H50" s="1189"/>
      <c r="I50" s="1189"/>
      <c r="J50" s="1190"/>
      <c r="K50" s="63">
        <v>3</v>
      </c>
      <c r="L50" s="64">
        <v>3</v>
      </c>
      <c r="M50" s="64">
        <v>3</v>
      </c>
      <c r="N50" s="64">
        <v>2</v>
      </c>
      <c r="O50" s="65">
        <v>2</v>
      </c>
      <c r="P50" s="48"/>
      <c r="Q50" s="48"/>
      <c r="R50" s="48"/>
      <c r="S50" s="48"/>
      <c r="T50" s="48"/>
      <c r="U50" s="48"/>
    </row>
    <row r="51" spans="1:21" ht="30.75" customHeight="1">
      <c r="A51" s="48"/>
      <c r="B51" s="1185"/>
      <c r="C51" s="1186"/>
      <c r="D51" s="66"/>
      <c r="E51" s="1189" t="s">
        <v>18</v>
      </c>
      <c r="F51" s="1189"/>
      <c r="G51" s="1189"/>
      <c r="H51" s="1189"/>
      <c r="I51" s="1189"/>
      <c r="J51" s="1190"/>
      <c r="K51" s="63" t="s">
        <v>515</v>
      </c>
      <c r="L51" s="64" t="s">
        <v>515</v>
      </c>
      <c r="M51" s="64" t="s">
        <v>515</v>
      </c>
      <c r="N51" s="64" t="s">
        <v>515</v>
      </c>
      <c r="O51" s="65" t="s">
        <v>515</v>
      </c>
      <c r="P51" s="48"/>
      <c r="Q51" s="48"/>
      <c r="R51" s="48"/>
      <c r="S51" s="48"/>
      <c r="T51" s="48"/>
      <c r="U51" s="48"/>
    </row>
    <row r="52" spans="1:21" ht="30.75" customHeight="1">
      <c r="A52" s="48"/>
      <c r="B52" s="1191" t="s">
        <v>19</v>
      </c>
      <c r="C52" s="1192"/>
      <c r="D52" s="66"/>
      <c r="E52" s="1189" t="s">
        <v>20</v>
      </c>
      <c r="F52" s="1189"/>
      <c r="G52" s="1189"/>
      <c r="H52" s="1189"/>
      <c r="I52" s="1189"/>
      <c r="J52" s="1190"/>
      <c r="K52" s="63">
        <v>6044</v>
      </c>
      <c r="L52" s="64">
        <v>5798</v>
      </c>
      <c r="M52" s="64">
        <v>5627</v>
      </c>
      <c r="N52" s="64">
        <v>5598</v>
      </c>
      <c r="O52" s="65">
        <v>5462</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2101</v>
      </c>
      <c r="L53" s="69">
        <v>1852</v>
      </c>
      <c r="M53" s="69">
        <v>1818</v>
      </c>
      <c r="N53" s="69">
        <v>1947</v>
      </c>
      <c r="O53" s="70">
        <v>2081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197" t="s">
        <v>25</v>
      </c>
      <c r="C57" s="1198"/>
      <c r="D57" s="1201" t="s">
        <v>26</v>
      </c>
      <c r="E57" s="1202"/>
      <c r="F57" s="1202"/>
      <c r="G57" s="1202"/>
      <c r="H57" s="1202"/>
      <c r="I57" s="1202"/>
      <c r="J57" s="1203"/>
      <c r="K57" s="83" t="s">
        <v>600</v>
      </c>
      <c r="L57" s="84" t="s">
        <v>600</v>
      </c>
      <c r="M57" s="84" t="s">
        <v>600</v>
      </c>
      <c r="N57" s="84" t="s">
        <v>600</v>
      </c>
      <c r="O57" s="85" t="s">
        <v>600</v>
      </c>
    </row>
    <row r="58" spans="1:21" ht="31.5" customHeight="1" thickBot="1">
      <c r="B58" s="1199"/>
      <c r="C58" s="1200"/>
      <c r="D58" s="1204" t="s">
        <v>27</v>
      </c>
      <c r="E58" s="1205"/>
      <c r="F58" s="1205"/>
      <c r="G58" s="1205"/>
      <c r="H58" s="1205"/>
      <c r="I58" s="1205"/>
      <c r="J58" s="1206"/>
      <c r="K58" s="86" t="s">
        <v>600</v>
      </c>
      <c r="L58" s="87" t="s">
        <v>600</v>
      </c>
      <c r="M58" s="87" t="s">
        <v>600</v>
      </c>
      <c r="N58" s="87" t="s">
        <v>600</v>
      </c>
      <c r="O58" s="88" t="s">
        <v>600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2GjJkKx1WOH2onzHIQ8ChxQK3kIbxoEJ/cN2l4Q1Nbno2+aneiWhVMPpMv6bYwa81JCgPfM7SG0Vg4qL8x6Q==" saltValue="keNmwhZz8C4xtEXs3C4a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40" zoomScaleNormal="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07" t="s">
        <v>30</v>
      </c>
      <c r="C41" s="1208"/>
      <c r="D41" s="102"/>
      <c r="E41" s="1213" t="s">
        <v>31</v>
      </c>
      <c r="F41" s="1213"/>
      <c r="G41" s="1213"/>
      <c r="H41" s="1214"/>
      <c r="I41" s="351">
        <v>58998</v>
      </c>
      <c r="J41" s="352">
        <v>55884</v>
      </c>
      <c r="K41" s="352">
        <v>54302</v>
      </c>
      <c r="L41" s="352">
        <v>52946</v>
      </c>
      <c r="M41" s="353">
        <v>51601</v>
      </c>
    </row>
    <row r="42" spans="2:13" ht="27.75" customHeight="1">
      <c r="B42" s="1209"/>
      <c r="C42" s="1210"/>
      <c r="D42" s="103"/>
      <c r="E42" s="1215" t="s">
        <v>32</v>
      </c>
      <c r="F42" s="1215"/>
      <c r="G42" s="1215"/>
      <c r="H42" s="1216"/>
      <c r="I42" s="354" t="s">
        <v>515</v>
      </c>
      <c r="J42" s="355" t="s">
        <v>515</v>
      </c>
      <c r="K42" s="355" t="s">
        <v>515</v>
      </c>
      <c r="L42" s="355" t="s">
        <v>515</v>
      </c>
      <c r="M42" s="356" t="s">
        <v>515</v>
      </c>
    </row>
    <row r="43" spans="2:13" ht="27.75" customHeight="1">
      <c r="B43" s="1209"/>
      <c r="C43" s="1210"/>
      <c r="D43" s="103"/>
      <c r="E43" s="1215" t="s">
        <v>33</v>
      </c>
      <c r="F43" s="1215"/>
      <c r="G43" s="1215"/>
      <c r="H43" s="1216"/>
      <c r="I43" s="354">
        <v>7036</v>
      </c>
      <c r="J43" s="355">
        <v>6681</v>
      </c>
      <c r="K43" s="355">
        <v>6387</v>
      </c>
      <c r="L43" s="355">
        <v>5711</v>
      </c>
      <c r="M43" s="356">
        <v>4834</v>
      </c>
    </row>
    <row r="44" spans="2:13" ht="27.75" customHeight="1">
      <c r="B44" s="1209"/>
      <c r="C44" s="1210"/>
      <c r="D44" s="103"/>
      <c r="E44" s="1215" t="s">
        <v>34</v>
      </c>
      <c r="F44" s="1215"/>
      <c r="G44" s="1215"/>
      <c r="H44" s="1216"/>
      <c r="I44" s="354" t="s">
        <v>515</v>
      </c>
      <c r="J44" s="355" t="s">
        <v>515</v>
      </c>
      <c r="K44" s="355" t="s">
        <v>515</v>
      </c>
      <c r="L44" s="355" t="s">
        <v>515</v>
      </c>
      <c r="M44" s="356" t="s">
        <v>515</v>
      </c>
    </row>
    <row r="45" spans="2:13" ht="27.75" customHeight="1">
      <c r="B45" s="1209"/>
      <c r="C45" s="1210"/>
      <c r="D45" s="103"/>
      <c r="E45" s="1215" t="s">
        <v>35</v>
      </c>
      <c r="F45" s="1215"/>
      <c r="G45" s="1215"/>
      <c r="H45" s="1216"/>
      <c r="I45" s="354">
        <v>6844</v>
      </c>
      <c r="J45" s="355">
        <v>6371</v>
      </c>
      <c r="K45" s="355">
        <v>6011</v>
      </c>
      <c r="L45" s="355">
        <v>5840</v>
      </c>
      <c r="M45" s="356">
        <v>5788</v>
      </c>
    </row>
    <row r="46" spans="2:13" ht="27.75" customHeight="1">
      <c r="B46" s="1209"/>
      <c r="C46" s="1210"/>
      <c r="D46" s="104"/>
      <c r="E46" s="1215" t="s">
        <v>36</v>
      </c>
      <c r="F46" s="1215"/>
      <c r="G46" s="1215"/>
      <c r="H46" s="1216"/>
      <c r="I46" s="354">
        <v>289</v>
      </c>
      <c r="J46" s="355" t="s">
        <v>515</v>
      </c>
      <c r="K46" s="355" t="s">
        <v>515</v>
      </c>
      <c r="L46" s="355" t="s">
        <v>515</v>
      </c>
      <c r="M46" s="356" t="s">
        <v>515</v>
      </c>
    </row>
    <row r="47" spans="2:13" ht="27.75" customHeight="1">
      <c r="B47" s="1209"/>
      <c r="C47" s="1210"/>
      <c r="D47" s="105"/>
      <c r="E47" s="1217" t="s">
        <v>37</v>
      </c>
      <c r="F47" s="1218"/>
      <c r="G47" s="1218"/>
      <c r="H47" s="1219"/>
      <c r="I47" s="354" t="s">
        <v>515</v>
      </c>
      <c r="J47" s="355" t="s">
        <v>515</v>
      </c>
      <c r="K47" s="355" t="s">
        <v>515</v>
      </c>
      <c r="L47" s="355" t="s">
        <v>515</v>
      </c>
      <c r="M47" s="356" t="s">
        <v>515</v>
      </c>
    </row>
    <row r="48" spans="2:13" ht="27.75" customHeight="1">
      <c r="B48" s="1209"/>
      <c r="C48" s="1210"/>
      <c r="D48" s="103"/>
      <c r="E48" s="1215" t="s">
        <v>38</v>
      </c>
      <c r="F48" s="1215"/>
      <c r="G48" s="1215"/>
      <c r="H48" s="1216"/>
      <c r="I48" s="354" t="s">
        <v>515</v>
      </c>
      <c r="J48" s="355" t="s">
        <v>515</v>
      </c>
      <c r="K48" s="355" t="s">
        <v>515</v>
      </c>
      <c r="L48" s="355" t="s">
        <v>515</v>
      </c>
      <c r="M48" s="356" t="s">
        <v>515</v>
      </c>
    </row>
    <row r="49" spans="2:13" ht="27.75" customHeight="1">
      <c r="B49" s="1211"/>
      <c r="C49" s="1212"/>
      <c r="D49" s="103"/>
      <c r="E49" s="1215" t="s">
        <v>39</v>
      </c>
      <c r="F49" s="1215"/>
      <c r="G49" s="1215"/>
      <c r="H49" s="1216"/>
      <c r="I49" s="354" t="s">
        <v>515</v>
      </c>
      <c r="J49" s="355" t="s">
        <v>515</v>
      </c>
      <c r="K49" s="355" t="s">
        <v>515</v>
      </c>
      <c r="L49" s="355" t="s">
        <v>515</v>
      </c>
      <c r="M49" s="356" t="s">
        <v>515</v>
      </c>
    </row>
    <row r="50" spans="2:13" ht="27.75" customHeight="1">
      <c r="B50" s="1220" t="s">
        <v>40</v>
      </c>
      <c r="C50" s="1221"/>
      <c r="D50" s="106"/>
      <c r="E50" s="1215" t="s">
        <v>41</v>
      </c>
      <c r="F50" s="1215"/>
      <c r="G50" s="1215"/>
      <c r="H50" s="1216"/>
      <c r="I50" s="354">
        <v>24505</v>
      </c>
      <c r="J50" s="355">
        <v>24231</v>
      </c>
      <c r="K50" s="355">
        <v>24196</v>
      </c>
      <c r="L50" s="355">
        <v>23886</v>
      </c>
      <c r="M50" s="356">
        <v>26986</v>
      </c>
    </row>
    <row r="51" spans="2:13" ht="27.75" customHeight="1">
      <c r="B51" s="1209"/>
      <c r="C51" s="1210"/>
      <c r="D51" s="103"/>
      <c r="E51" s="1215" t="s">
        <v>42</v>
      </c>
      <c r="F51" s="1215"/>
      <c r="G51" s="1215"/>
      <c r="H51" s="1216"/>
      <c r="I51" s="354">
        <v>4594</v>
      </c>
      <c r="J51" s="355">
        <v>4204</v>
      </c>
      <c r="K51" s="355">
        <v>3976</v>
      </c>
      <c r="L51" s="355">
        <v>3382</v>
      </c>
      <c r="M51" s="356">
        <v>2960</v>
      </c>
    </row>
    <row r="52" spans="2:13" ht="27.75" customHeight="1">
      <c r="B52" s="1211"/>
      <c r="C52" s="1212"/>
      <c r="D52" s="103"/>
      <c r="E52" s="1215" t="s">
        <v>43</v>
      </c>
      <c r="F52" s="1215"/>
      <c r="G52" s="1215"/>
      <c r="H52" s="1216"/>
      <c r="I52" s="354">
        <v>48022</v>
      </c>
      <c r="J52" s="355">
        <v>45713</v>
      </c>
      <c r="K52" s="355">
        <v>44957</v>
      </c>
      <c r="L52" s="355">
        <v>44902</v>
      </c>
      <c r="M52" s="356">
        <v>42751</v>
      </c>
    </row>
    <row r="53" spans="2:13" ht="27.75" customHeight="1" thickBot="1">
      <c r="B53" s="1222" t="s">
        <v>44</v>
      </c>
      <c r="C53" s="1223"/>
      <c r="D53" s="107"/>
      <c r="E53" s="1224" t="s">
        <v>45</v>
      </c>
      <c r="F53" s="1224"/>
      <c r="G53" s="1224"/>
      <c r="H53" s="1225"/>
      <c r="I53" s="357">
        <v>-3953</v>
      </c>
      <c r="J53" s="358">
        <v>-5213</v>
      </c>
      <c r="K53" s="358">
        <v>-6429</v>
      </c>
      <c r="L53" s="358">
        <v>-7674</v>
      </c>
      <c r="M53" s="359">
        <v>-10473</v>
      </c>
    </row>
    <row r="54" spans="2:13" ht="27.75" customHeight="1">
      <c r="B54" s="108" t="s">
        <v>46</v>
      </c>
      <c r="C54" s="109"/>
      <c r="D54" s="109"/>
      <c r="E54" s="110"/>
      <c r="F54" s="110"/>
      <c r="G54" s="110"/>
      <c r="H54" s="110"/>
      <c r="I54" s="111"/>
      <c r="J54" s="111"/>
      <c r="K54" s="111"/>
      <c r="L54" s="111"/>
      <c r="M54" s="111"/>
    </row>
    <row r="55" spans="2:13"/>
  </sheetData>
  <sheetProtection algorithmName="SHA-512" hashValue="G6H0iQLl2kceMlTlPKMq5WZLqX2sJxeJgm+9Xjkizv1/Es2GxuaeOz4H74A5lILxkiZDfWFebEarElo0ynmb/g==" saltValue="dlLx92+udEhvaaRmRvrI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7" zoomScale="80" zoomScaleNormal="80" zoomScaleSheetLayoutView="100" workbookViewId="0">
      <selection activeCell="K44" sqref="K44"/>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34" t="s">
        <v>48</v>
      </c>
      <c r="D55" s="1234"/>
      <c r="E55" s="1235"/>
      <c r="F55" s="119">
        <v>8813</v>
      </c>
      <c r="G55" s="119">
        <v>7802</v>
      </c>
      <c r="H55" s="120">
        <v>7789</v>
      </c>
    </row>
    <row r="56" spans="2:8" ht="52.5" customHeight="1">
      <c r="B56" s="121"/>
      <c r="C56" s="1236" t="s">
        <v>49</v>
      </c>
      <c r="D56" s="1236"/>
      <c r="E56" s="1237"/>
      <c r="F56" s="122">
        <v>2592</v>
      </c>
      <c r="G56" s="122">
        <v>2595</v>
      </c>
      <c r="H56" s="123">
        <v>3476</v>
      </c>
    </row>
    <row r="57" spans="2:8" ht="53.25" customHeight="1">
      <c r="B57" s="121"/>
      <c r="C57" s="1238" t="s">
        <v>50</v>
      </c>
      <c r="D57" s="1238"/>
      <c r="E57" s="1239"/>
      <c r="F57" s="124">
        <v>10434</v>
      </c>
      <c r="G57" s="124">
        <v>10843</v>
      </c>
      <c r="H57" s="125">
        <v>12795</v>
      </c>
    </row>
    <row r="58" spans="2:8" ht="45.75" customHeight="1">
      <c r="B58" s="126"/>
      <c r="C58" s="1226" t="s">
        <v>593</v>
      </c>
      <c r="D58" s="1227"/>
      <c r="E58" s="1228"/>
      <c r="F58" s="127">
        <v>3816</v>
      </c>
      <c r="G58" s="127">
        <v>3835</v>
      </c>
      <c r="H58" s="128">
        <v>4983</v>
      </c>
    </row>
    <row r="59" spans="2:8" ht="45.75" customHeight="1">
      <c r="B59" s="126"/>
      <c r="C59" s="1226" t="s">
        <v>594</v>
      </c>
      <c r="D59" s="1227"/>
      <c r="E59" s="1228"/>
      <c r="F59" s="127">
        <v>1052</v>
      </c>
      <c r="G59" s="127">
        <v>1596</v>
      </c>
      <c r="H59" s="128">
        <v>2081</v>
      </c>
    </row>
    <row r="60" spans="2:8" ht="45.75" customHeight="1">
      <c r="B60" s="126"/>
      <c r="C60" s="1226" t="s">
        <v>597</v>
      </c>
      <c r="D60" s="1227"/>
      <c r="E60" s="1228"/>
      <c r="F60" s="127">
        <v>1678</v>
      </c>
      <c r="G60" s="127">
        <v>1678</v>
      </c>
      <c r="H60" s="128">
        <v>1678</v>
      </c>
    </row>
    <row r="61" spans="2:8" ht="45.75" customHeight="1">
      <c r="B61" s="126"/>
      <c r="C61" s="1226" t="s">
        <v>595</v>
      </c>
      <c r="D61" s="1227"/>
      <c r="E61" s="1228"/>
      <c r="F61" s="127">
        <v>1674</v>
      </c>
      <c r="G61" s="127">
        <v>1564</v>
      </c>
      <c r="H61" s="128">
        <v>1457</v>
      </c>
    </row>
    <row r="62" spans="2:8" ht="45.75" customHeight="1" thickBot="1">
      <c r="B62" s="129"/>
      <c r="C62" s="1229" t="s">
        <v>596</v>
      </c>
      <c r="D62" s="1230"/>
      <c r="E62" s="1231"/>
      <c r="F62" s="130">
        <v>701</v>
      </c>
      <c r="G62" s="130">
        <v>702</v>
      </c>
      <c r="H62" s="131">
        <v>1102</v>
      </c>
    </row>
    <row r="63" spans="2:8" ht="52.5" customHeight="1" thickBot="1">
      <c r="B63" s="132"/>
      <c r="C63" s="1232" t="s">
        <v>51</v>
      </c>
      <c r="D63" s="1232"/>
      <c r="E63" s="1233"/>
      <c r="F63" s="133">
        <v>21840</v>
      </c>
      <c r="G63" s="133">
        <v>21240</v>
      </c>
      <c r="H63" s="134">
        <v>24060</v>
      </c>
    </row>
    <row r="64" spans="2:8"/>
  </sheetData>
  <sheetProtection algorithmName="SHA-512" hashValue="EL896UKIrW9p3ycabFd46atWDJRN6ClBA9lmb6umvt4W8JpCSj5vKx1xDSYctnvd6VlnnXXXVrQapJF+L1FV0w==" saltValue="Q9Ufq4TsWIPh1ltkrqL/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78586</v>
      </c>
      <c r="E3" s="153"/>
      <c r="F3" s="154">
        <v>42651</v>
      </c>
      <c r="G3" s="155"/>
      <c r="H3" s="156"/>
    </row>
    <row r="4" spans="1:8">
      <c r="A4" s="157"/>
      <c r="B4" s="158"/>
      <c r="C4" s="159"/>
      <c r="D4" s="160">
        <v>55877</v>
      </c>
      <c r="E4" s="161"/>
      <c r="F4" s="162">
        <v>22675</v>
      </c>
      <c r="G4" s="163"/>
      <c r="H4" s="164"/>
    </row>
    <row r="5" spans="1:8">
      <c r="A5" s="145" t="s">
        <v>549</v>
      </c>
      <c r="B5" s="150"/>
      <c r="C5" s="151"/>
      <c r="D5" s="152">
        <v>52911</v>
      </c>
      <c r="E5" s="153"/>
      <c r="F5" s="154">
        <v>43226</v>
      </c>
      <c r="G5" s="155"/>
      <c r="H5" s="156"/>
    </row>
    <row r="6" spans="1:8">
      <c r="A6" s="157"/>
      <c r="B6" s="158"/>
      <c r="C6" s="159"/>
      <c r="D6" s="160">
        <v>30105</v>
      </c>
      <c r="E6" s="161"/>
      <c r="F6" s="162">
        <v>22622</v>
      </c>
      <c r="G6" s="163"/>
      <c r="H6" s="164"/>
    </row>
    <row r="7" spans="1:8">
      <c r="A7" s="145" t="s">
        <v>550</v>
      </c>
      <c r="B7" s="150"/>
      <c r="C7" s="151"/>
      <c r="D7" s="152">
        <v>71121</v>
      </c>
      <c r="E7" s="153"/>
      <c r="F7" s="154">
        <v>42836</v>
      </c>
      <c r="G7" s="155"/>
      <c r="H7" s="156"/>
    </row>
    <row r="8" spans="1:8">
      <c r="A8" s="157"/>
      <c r="B8" s="158"/>
      <c r="C8" s="159"/>
      <c r="D8" s="160">
        <v>41475</v>
      </c>
      <c r="E8" s="161"/>
      <c r="F8" s="162">
        <v>22936</v>
      </c>
      <c r="G8" s="163"/>
      <c r="H8" s="164"/>
    </row>
    <row r="9" spans="1:8">
      <c r="A9" s="145" t="s">
        <v>551</v>
      </c>
      <c r="B9" s="150"/>
      <c r="C9" s="151"/>
      <c r="D9" s="152">
        <v>76742</v>
      </c>
      <c r="E9" s="153"/>
      <c r="F9" s="154">
        <v>44161</v>
      </c>
      <c r="G9" s="155"/>
      <c r="H9" s="156"/>
    </row>
    <row r="10" spans="1:8">
      <c r="A10" s="157"/>
      <c r="B10" s="158"/>
      <c r="C10" s="159"/>
      <c r="D10" s="160">
        <v>42672</v>
      </c>
      <c r="E10" s="161"/>
      <c r="F10" s="162">
        <v>23644</v>
      </c>
      <c r="G10" s="163"/>
      <c r="H10" s="164"/>
    </row>
    <row r="11" spans="1:8">
      <c r="A11" s="145" t="s">
        <v>552</v>
      </c>
      <c r="B11" s="150"/>
      <c r="C11" s="151"/>
      <c r="D11" s="152">
        <v>62927</v>
      </c>
      <c r="E11" s="153"/>
      <c r="F11" s="154">
        <v>43955</v>
      </c>
      <c r="G11" s="155"/>
      <c r="H11" s="156"/>
    </row>
    <row r="12" spans="1:8">
      <c r="A12" s="157"/>
      <c r="B12" s="158"/>
      <c r="C12" s="165"/>
      <c r="D12" s="160">
        <v>36963</v>
      </c>
      <c r="E12" s="161"/>
      <c r="F12" s="162">
        <v>21318</v>
      </c>
      <c r="G12" s="163"/>
      <c r="H12" s="164"/>
    </row>
    <row r="13" spans="1:8">
      <c r="A13" s="145"/>
      <c r="B13" s="150"/>
      <c r="C13" s="166"/>
      <c r="D13" s="167">
        <v>68457</v>
      </c>
      <c r="E13" s="168"/>
      <c r="F13" s="169">
        <v>43366</v>
      </c>
      <c r="G13" s="170"/>
      <c r="H13" s="156"/>
    </row>
    <row r="14" spans="1:8">
      <c r="A14" s="157"/>
      <c r="B14" s="158"/>
      <c r="C14" s="159"/>
      <c r="D14" s="160">
        <v>41418</v>
      </c>
      <c r="E14" s="161"/>
      <c r="F14" s="162">
        <v>22639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4.4400000000000004</v>
      </c>
      <c r="C19" s="171">
        <f>ROUND(VALUE(SUBSTITUTE(実質収支比率等に係る経年分析!G$48,"▲","-")),2)</f>
        <v>6.85</v>
      </c>
      <c r="D19" s="171">
        <f>ROUND(VALUE(SUBSTITUTE(実質収支比率等に係る経年分析!H$48,"▲","-")),2)</f>
        <v>5.83</v>
      </c>
      <c r="E19" s="171">
        <f>ROUND(VALUE(SUBSTITUTE(実質収支比率等に係る経年分析!I$48,"▲","-")),2)</f>
        <v>7.9</v>
      </c>
      <c r="F19" s="171">
        <f>ROUND(VALUE(SUBSTITUTE(実質収支比率等に係る経年分析!J$48,"▲","-")),2)</f>
        <v>8.86</v>
      </c>
    </row>
    <row r="20" spans="1:11">
      <c r="A20" s="171" t="s">
        <v>55</v>
      </c>
      <c r="B20" s="171">
        <f>ROUND(VALUE(SUBSTITUTE(実質収支比率等に係る経年分析!F$47,"▲","-")),2)</f>
        <v>31.71</v>
      </c>
      <c r="C20" s="171">
        <f>ROUND(VALUE(SUBSTITUTE(実質収支比率等に係る経年分析!G$47,"▲","-")),2)</f>
        <v>28.45</v>
      </c>
      <c r="D20" s="171">
        <f>ROUND(VALUE(SUBSTITUTE(実質収支比率等に係る経年分析!H$47,"▲","-")),2)</f>
        <v>26.15</v>
      </c>
      <c r="E20" s="171">
        <f>ROUND(VALUE(SUBSTITUTE(実質収支比率等に係る経年分析!I$47,"▲","-")),2)</f>
        <v>22.81</v>
      </c>
      <c r="F20" s="171">
        <f>ROUND(VALUE(SUBSTITUTE(実質収支比率等に係る経年分析!J$47,"▲","-")),2)</f>
        <v>22</v>
      </c>
    </row>
    <row r="21" spans="1:11">
      <c r="A21" s="171" t="s">
        <v>56</v>
      </c>
      <c r="B21" s="171">
        <f>IF(ISNUMBER(VALUE(SUBSTITUTE(実質収支比率等に係る経年分析!F$49,"▲","-"))),ROUND(VALUE(SUBSTITUTE(実質収支比率等に係る経年分析!F$49,"▲","-")),2),NA())</f>
        <v>-3.71</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-3.51</v>
      </c>
      <c r="E21" s="171">
        <f>IF(ISNUMBER(VALUE(SUBSTITUTE(実質収支比率等に係る経年分析!I$49,"▲","-"))),ROUND(VALUE(SUBSTITUTE(実質収支比率等に係る経年分析!I$49,"▲","-")),2),NA())</f>
        <v>-0.8</v>
      </c>
      <c r="F21" s="171">
        <f>IF(ISNUMBER(VALUE(SUBSTITUTE(実質収支比率等に係る経年分析!J$49,"▲","-"))),ROUND(VALUE(SUBSTITUTE(実質収支比率等に係る経年分析!J$49,"▲","-")),2),NA())</f>
        <v>1.19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交通災害共済事業特別会計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c r="A31" s="172" t="str">
        <f>IF(連結実質赤字比率に係る赤字・黒字の構成分析!C$39="",NA(),連結実質赤字比率に係る赤字・黒字の構成分析!C$39)</f>
        <v>国民健康保険特別会計</v>
      </c>
      <c r="B31" s="172">
        <f>IF(ROUND(VALUE(SUBSTITUTE(連結実質赤字比率に係る赤字・黒字の構成分析!F$39,"▲", "-")), 2) &lt; 0, ABS(ROUND(VALUE(SUBSTITUTE(連結実質赤字比率に係る赤字・黒字の構成分析!F$39,"▲", "-")), 2)), NA())</f>
        <v>1.1599999999999999</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0.56999999999999995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0.92</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8.85</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9.2100000000000009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6044</v>
      </c>
      <c r="E42" s="173"/>
      <c r="F42" s="173"/>
      <c r="G42" s="173">
        <f>'実質公債費比率（分子）の構造'!L$52</f>
        <v>5798</v>
      </c>
      <c r="H42" s="173"/>
      <c r="I42" s="173"/>
      <c r="J42" s="173">
        <f>'実質公債費比率（分子）の構造'!M$52</f>
        <v>5627</v>
      </c>
      <c r="K42" s="173"/>
      <c r="L42" s="173"/>
      <c r="M42" s="173">
        <f>'実質公債費比率（分子）の構造'!N$52</f>
        <v>5598</v>
      </c>
      <c r="N42" s="173"/>
      <c r="O42" s="173"/>
      <c r="P42" s="173">
        <f>'実質公債費比率（分子）の構造'!O$52</f>
        <v>5462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v>
      </c>
      <c r="C44" s="173"/>
      <c r="D44" s="173"/>
      <c r="E44" s="173">
        <f>'実質公債費比率（分子）の構造'!L$50</f>
        <v>3</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c r="A45" s="173" t="s">
        <v>66</v>
      </c>
      <c r="B45" s="173">
        <f>'実質公債費比率（分子）の構造'!K$49</f>
        <v>26</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738</v>
      </c>
      <c r="C46" s="173"/>
      <c r="D46" s="173"/>
      <c r="E46" s="173">
        <f>'実質公債費比率（分子）の構造'!L$48</f>
        <v>734</v>
      </c>
      <c r="F46" s="173"/>
      <c r="G46" s="173"/>
      <c r="H46" s="173">
        <f>'実質公債費比率（分子）の構造'!M$48</f>
        <v>752</v>
      </c>
      <c r="I46" s="173"/>
      <c r="J46" s="173"/>
      <c r="K46" s="173">
        <f>'実質公債費比率（分子）の構造'!N$48</f>
        <v>744</v>
      </c>
      <c r="L46" s="173"/>
      <c r="M46" s="173"/>
      <c r="N46" s="173">
        <f>'実質公債費比率（分子）の構造'!O$48</f>
        <v>702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7378</v>
      </c>
      <c r="C49" s="173"/>
      <c r="D49" s="173"/>
      <c r="E49" s="173">
        <f>'実質公債費比率（分子）の構造'!L$45</f>
        <v>6913</v>
      </c>
      <c r="F49" s="173"/>
      <c r="G49" s="173"/>
      <c r="H49" s="173">
        <f>'実質公債費比率（分子）の構造'!M$45</f>
        <v>6690</v>
      </c>
      <c r="I49" s="173"/>
      <c r="J49" s="173"/>
      <c r="K49" s="173">
        <f>'実質公債費比率（分子）の構造'!N$45</f>
        <v>6799</v>
      </c>
      <c r="L49" s="173"/>
      <c r="M49" s="173"/>
      <c r="N49" s="173">
        <f>'実質公債費比率（分子）の構造'!O$45</f>
        <v>6839</v>
      </c>
      <c r="O49" s="173"/>
      <c r="P49" s="173"/>
    </row>
    <row r="50" spans="1:16">
      <c r="A50" s="173" t="s">
        <v>71</v>
      </c>
      <c r="B50" s="173" t="e">
        <f>NA()</f>
        <v>#N/A</v>
      </c>
      <c r="C50" s="173">
        <f>IF(ISNUMBER('実質公債費比率（分子）の構造'!K$53),'実質公債費比率（分子）の構造'!K$53,NA())</f>
        <v>2101</v>
      </c>
      <c r="D50" s="173" t="e">
        <f>NA()</f>
        <v>#N/A</v>
      </c>
      <c r="E50" s="173" t="e">
        <f>NA()</f>
        <v>#N/A</v>
      </c>
      <c r="F50" s="173">
        <f>IF(ISNUMBER('実質公債費比率（分子）の構造'!L$53),'実質公債費比率（分子）の構造'!L$53,NA())</f>
        <v>1852</v>
      </c>
      <c r="G50" s="173" t="e">
        <f>NA()</f>
        <v>#N/A</v>
      </c>
      <c r="H50" s="173" t="e">
        <f>NA()</f>
        <v>#N/A</v>
      </c>
      <c r="I50" s="173">
        <f>IF(ISNUMBER('実質公債費比率（分子）の構造'!M$53),'実質公債費比率（分子）の構造'!M$53,NA())</f>
        <v>1818</v>
      </c>
      <c r="J50" s="173" t="e">
        <f>NA()</f>
        <v>#N/A</v>
      </c>
      <c r="K50" s="173" t="e">
        <f>NA()</f>
        <v>#N/A</v>
      </c>
      <c r="L50" s="173">
        <f>IF(ISNUMBER('実質公債費比率（分子）の構造'!N$53),'実質公債費比率（分子）の構造'!N$53,NA())</f>
        <v>1947</v>
      </c>
      <c r="M50" s="173" t="e">
        <f>NA()</f>
        <v>#N/A</v>
      </c>
      <c r="N50" s="173" t="e">
        <f>NA()</f>
        <v>#N/A</v>
      </c>
      <c r="O50" s="173">
        <f>IF(ISNUMBER('実質公債費比率（分子）の構造'!O$53),'実質公債費比率（分子）の構造'!O$53,NA())</f>
        <v>2081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48022</v>
      </c>
      <c r="E56" s="172"/>
      <c r="F56" s="172"/>
      <c r="G56" s="172">
        <f>'将来負担比率（分子）の構造'!J$52</f>
        <v>45713</v>
      </c>
      <c r="H56" s="172"/>
      <c r="I56" s="172"/>
      <c r="J56" s="172">
        <f>'将来負担比率（分子）の構造'!K$52</f>
        <v>44957</v>
      </c>
      <c r="K56" s="172"/>
      <c r="L56" s="172"/>
      <c r="M56" s="172">
        <f>'将来負担比率（分子）の構造'!L$52</f>
        <v>44902</v>
      </c>
      <c r="N56" s="172"/>
      <c r="O56" s="172"/>
      <c r="P56" s="172">
        <f>'将来負担比率（分子）の構造'!M$52</f>
        <v>42751</v>
      </c>
    </row>
    <row r="57" spans="1:16">
      <c r="A57" s="172" t="s">
        <v>42</v>
      </c>
      <c r="B57" s="172"/>
      <c r="C57" s="172"/>
      <c r="D57" s="172">
        <f>'将来負担比率（分子）の構造'!I$51</f>
        <v>4594</v>
      </c>
      <c r="E57" s="172"/>
      <c r="F57" s="172"/>
      <c r="G57" s="172">
        <f>'将来負担比率（分子）の構造'!J$51</f>
        <v>4204</v>
      </c>
      <c r="H57" s="172"/>
      <c r="I57" s="172"/>
      <c r="J57" s="172">
        <f>'将来負担比率（分子）の構造'!K$51</f>
        <v>3976</v>
      </c>
      <c r="K57" s="172"/>
      <c r="L57" s="172"/>
      <c r="M57" s="172">
        <f>'将来負担比率（分子）の構造'!L$51</f>
        <v>3382</v>
      </c>
      <c r="N57" s="172"/>
      <c r="O57" s="172"/>
      <c r="P57" s="172">
        <f>'将来負担比率（分子）の構造'!M$51</f>
        <v>2960</v>
      </c>
    </row>
    <row r="58" spans="1:16">
      <c r="A58" s="172" t="s">
        <v>41</v>
      </c>
      <c r="B58" s="172"/>
      <c r="C58" s="172"/>
      <c r="D58" s="172">
        <f>'将来負担比率（分子）の構造'!I$50</f>
        <v>24505</v>
      </c>
      <c r="E58" s="172"/>
      <c r="F58" s="172"/>
      <c r="G58" s="172">
        <f>'将来負担比率（分子）の構造'!J$50</f>
        <v>24231</v>
      </c>
      <c r="H58" s="172"/>
      <c r="I58" s="172"/>
      <c r="J58" s="172">
        <f>'将来負担比率（分子）の構造'!K$50</f>
        <v>24196</v>
      </c>
      <c r="K58" s="172"/>
      <c r="L58" s="172"/>
      <c r="M58" s="172">
        <f>'将来負担比率（分子）の構造'!L$50</f>
        <v>23886</v>
      </c>
      <c r="N58" s="172"/>
      <c r="O58" s="172"/>
      <c r="P58" s="172">
        <f>'将来負担比率（分子）の構造'!M$50</f>
        <v>26986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289</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6844</v>
      </c>
      <c r="C62" s="172"/>
      <c r="D62" s="172"/>
      <c r="E62" s="172">
        <f>'将来負担比率（分子）の構造'!J$45</f>
        <v>6371</v>
      </c>
      <c r="F62" s="172"/>
      <c r="G62" s="172"/>
      <c r="H62" s="172">
        <f>'将来負担比率（分子）の構造'!K$45</f>
        <v>6011</v>
      </c>
      <c r="I62" s="172"/>
      <c r="J62" s="172"/>
      <c r="K62" s="172">
        <f>'将来負担比率（分子）の構造'!L$45</f>
        <v>5840</v>
      </c>
      <c r="L62" s="172"/>
      <c r="M62" s="172"/>
      <c r="N62" s="172">
        <f>'将来負担比率（分子）の構造'!M$45</f>
        <v>5788</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7036</v>
      </c>
      <c r="C64" s="172"/>
      <c r="D64" s="172"/>
      <c r="E64" s="172">
        <f>'将来負担比率（分子）の構造'!J$43</f>
        <v>6681</v>
      </c>
      <c r="F64" s="172"/>
      <c r="G64" s="172"/>
      <c r="H64" s="172">
        <f>'将来負担比率（分子）の構造'!K$43</f>
        <v>6387</v>
      </c>
      <c r="I64" s="172"/>
      <c r="J64" s="172"/>
      <c r="K64" s="172">
        <f>'将来負担比率（分子）の構造'!L$43</f>
        <v>5711</v>
      </c>
      <c r="L64" s="172"/>
      <c r="M64" s="172"/>
      <c r="N64" s="172">
        <f>'将来負担比率（分子）の構造'!M$43</f>
        <v>4834</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58998</v>
      </c>
      <c r="C66" s="172"/>
      <c r="D66" s="172"/>
      <c r="E66" s="172">
        <f>'将来負担比率（分子）の構造'!J$41</f>
        <v>55884</v>
      </c>
      <c r="F66" s="172"/>
      <c r="G66" s="172"/>
      <c r="H66" s="172">
        <f>'将来負担比率（分子）の構造'!K$41</f>
        <v>54302</v>
      </c>
      <c r="I66" s="172"/>
      <c r="J66" s="172"/>
      <c r="K66" s="172">
        <f>'将来負担比率（分子）の構造'!L$41</f>
        <v>52946</v>
      </c>
      <c r="L66" s="172"/>
      <c r="M66" s="172"/>
      <c r="N66" s="172">
        <f>'将来負担比率（分子）の構造'!M$41</f>
        <v>51601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8813</v>
      </c>
      <c r="C72" s="176">
        <f>基金残高に係る経年分析!G55</f>
        <v>7802</v>
      </c>
      <c r="D72" s="176">
        <f>基金残高に係る経年分析!H55</f>
        <v>7789</v>
      </c>
    </row>
    <row r="73" spans="1:16">
      <c r="A73" s="175" t="s">
        <v>78</v>
      </c>
      <c r="B73" s="176">
        <f>基金残高に係る経年分析!F56</f>
        <v>2592</v>
      </c>
      <c r="C73" s="176">
        <f>基金残高に係る経年分析!G56</f>
        <v>2595</v>
      </c>
      <c r="D73" s="176">
        <f>基金残高に係る経年分析!H56</f>
        <v>3476</v>
      </c>
    </row>
    <row r="74" spans="1:16">
      <c r="A74" s="175" t="s">
        <v>79</v>
      </c>
      <c r="B74" s="176">
        <f>基金残高に係る経年分析!F57</f>
        <v>10434</v>
      </c>
      <c r="C74" s="176">
        <f>基金残高に係る経年分析!G57</f>
        <v>10843</v>
      </c>
      <c r="D74" s="176">
        <f>基金残高に係る経年分析!H57</f>
        <v>12795</v>
      </c>
    </row>
  </sheetData>
  <sheetProtection algorithmName="SHA-512" hashValue="uvrbJkcETTX9Uv20wmV+fA7J25sRMwhN/pDXUzjZj6dUP97T9g24h/dSNCcSasdq+FlCvOaFSjdWystgXlF9dg==" saltValue="8S0BVzwtsZTzAbFyBcTR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2023-03-10T00:34:05Z</cp:lastPrinted>
  <dcterms:created xsi:type="dcterms:W3CDTF">2023-02-20T07:48:32Z</dcterms:created>
  <dcterms:modified xsi:type="dcterms:W3CDTF">2023-03-22T11:18:14Z</dcterms:modified>
  <cp:category/>
</cp:coreProperties>
</file>